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umber Bundle Dimensinal\LUMBER BUNDLE 174 MONKEY POD 2,25 INCH\"/>
    </mc:Choice>
  </mc:AlternateContent>
  <xr:revisionPtr revIDLastSave="0" documentId="13_ncr:1_{4EE17A62-7B69-4C32-889B-3A630572144C}" xr6:coauthVersionLast="47" xr6:coauthVersionMax="47" xr10:uidLastSave="{00000000-0000-0000-0000-000000000000}"/>
  <bookViews>
    <workbookView xWindow="-120" yWindow="-120" windowWidth="29040" windowHeight="15840" xr2:uid="{680237A5-8115-40A3-8E69-3A2E9EDB266B}"/>
  </bookViews>
  <sheets>
    <sheet name="BUNDLE 174 MONKEY POD 2,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L35" i="1"/>
  <c r="AH35" i="1"/>
  <c r="AD35" i="1"/>
  <c r="Z35" i="1"/>
  <c r="V35" i="1"/>
  <c r="R35" i="1"/>
  <c r="N35" i="1"/>
  <c r="J35" i="1"/>
  <c r="F35" i="1"/>
  <c r="W37" i="1" s="1"/>
  <c r="B35" i="1"/>
  <c r="AT33" i="1"/>
  <c r="AQ33" i="1"/>
  <c r="AM33" i="1"/>
  <c r="AI33" i="1"/>
  <c r="AE33" i="1"/>
  <c r="AA33" i="1"/>
  <c r="W33" i="1"/>
  <c r="S33" i="1"/>
  <c r="O33" i="1"/>
  <c r="K33" i="1"/>
  <c r="G33" i="1"/>
  <c r="AU33" i="1" s="1"/>
  <c r="C33" i="1"/>
  <c r="AT32" i="1"/>
  <c r="AQ32" i="1"/>
  <c r="AM32" i="1"/>
  <c r="AI32" i="1"/>
  <c r="AE32" i="1"/>
  <c r="AA32" i="1"/>
  <c r="W32" i="1"/>
  <c r="S32" i="1"/>
  <c r="AU32" i="1" s="1"/>
  <c r="O32" i="1"/>
  <c r="K32" i="1"/>
  <c r="G32" i="1"/>
  <c r="C32" i="1"/>
  <c r="AT31" i="1"/>
  <c r="AQ31" i="1"/>
  <c r="AM31" i="1"/>
  <c r="AI31" i="1"/>
  <c r="AE31" i="1"/>
  <c r="AA31" i="1"/>
  <c r="W31" i="1"/>
  <c r="S31" i="1"/>
  <c r="O31" i="1"/>
  <c r="K31" i="1"/>
  <c r="G31" i="1"/>
  <c r="AU31" i="1" s="1"/>
  <c r="C31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O29" i="1"/>
  <c r="K29" i="1"/>
  <c r="G29" i="1"/>
  <c r="AU29" i="1" s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K27" i="1"/>
  <c r="G27" i="1"/>
  <c r="AU27" i="1" s="1"/>
  <c r="C27" i="1"/>
  <c r="AT26" i="1"/>
  <c r="AQ26" i="1"/>
  <c r="AM26" i="1"/>
  <c r="AI26" i="1"/>
  <c r="AE26" i="1"/>
  <c r="AA26" i="1"/>
  <c r="W26" i="1"/>
  <c r="S26" i="1"/>
  <c r="O26" i="1"/>
  <c r="K26" i="1"/>
  <c r="AU26" i="1" s="1"/>
  <c r="G26" i="1"/>
  <c r="C26" i="1"/>
  <c r="AT25" i="1"/>
  <c r="AQ25" i="1"/>
  <c r="AM25" i="1"/>
  <c r="AI25" i="1"/>
  <c r="AE25" i="1"/>
  <c r="AA25" i="1"/>
  <c r="W25" i="1"/>
  <c r="S25" i="1"/>
  <c r="O25" i="1"/>
  <c r="K25" i="1"/>
  <c r="G25" i="1"/>
  <c r="AU25" i="1" s="1"/>
  <c r="C25" i="1"/>
  <c r="AT24" i="1"/>
  <c r="AQ24" i="1"/>
  <c r="AM24" i="1"/>
  <c r="AI24" i="1"/>
  <c r="AE24" i="1"/>
  <c r="AA24" i="1"/>
  <c r="W24" i="1"/>
  <c r="S24" i="1"/>
  <c r="AU24" i="1" s="1"/>
  <c r="O24" i="1"/>
  <c r="K24" i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AU23" i="1" s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O21" i="1"/>
  <c r="K21" i="1"/>
  <c r="G21" i="1"/>
  <c r="AU21" i="1" s="1"/>
  <c r="C21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Q19" i="1"/>
  <c r="AM19" i="1"/>
  <c r="AI19" i="1"/>
  <c r="AE19" i="1"/>
  <c r="AA19" i="1"/>
  <c r="W19" i="1"/>
  <c r="S19" i="1"/>
  <c r="O19" i="1"/>
  <c r="K19" i="1"/>
  <c r="G19" i="1"/>
  <c r="AU19" i="1" s="1"/>
  <c r="C19" i="1"/>
  <c r="AT18" i="1"/>
  <c r="AQ18" i="1"/>
  <c r="AM18" i="1"/>
  <c r="AI18" i="1"/>
  <c r="AE18" i="1"/>
  <c r="AA18" i="1"/>
  <c r="W18" i="1"/>
  <c r="S18" i="1"/>
  <c r="O18" i="1"/>
  <c r="K18" i="1"/>
  <c r="AU18" i="1" s="1"/>
  <c r="G18" i="1"/>
  <c r="C18" i="1"/>
  <c r="AT17" i="1"/>
  <c r="AQ17" i="1"/>
  <c r="AM17" i="1"/>
  <c r="AI17" i="1"/>
  <c r="AE17" i="1"/>
  <c r="AA17" i="1"/>
  <c r="W17" i="1"/>
  <c r="S17" i="1"/>
  <c r="O17" i="1"/>
  <c r="K17" i="1"/>
  <c r="G17" i="1"/>
  <c r="AU17" i="1" s="1"/>
  <c r="C17" i="1"/>
  <c r="AT16" i="1"/>
  <c r="AQ16" i="1"/>
  <c r="AM16" i="1"/>
  <c r="AI16" i="1"/>
  <c r="AE16" i="1"/>
  <c r="AA16" i="1"/>
  <c r="W16" i="1"/>
  <c r="S16" i="1"/>
  <c r="AU16" i="1" s="1"/>
  <c r="O16" i="1"/>
  <c r="K16" i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AU15" i="1" s="1"/>
  <c r="C15" i="1"/>
  <c r="AT14" i="1"/>
  <c r="AQ14" i="1"/>
  <c r="AM14" i="1"/>
  <c r="AI14" i="1"/>
  <c r="AE14" i="1"/>
  <c r="AA14" i="1"/>
  <c r="W14" i="1"/>
  <c r="S14" i="1"/>
  <c r="O14" i="1"/>
  <c r="K14" i="1"/>
  <c r="G14" i="1"/>
  <c r="AU14" i="1" s="1"/>
  <c r="C14" i="1"/>
  <c r="AT13" i="1"/>
  <c r="AQ13" i="1"/>
  <c r="AM13" i="1"/>
  <c r="AI13" i="1"/>
  <c r="AE13" i="1"/>
  <c r="AA13" i="1"/>
  <c r="W13" i="1"/>
  <c r="S13" i="1"/>
  <c r="O13" i="1"/>
  <c r="K13" i="1"/>
  <c r="G13" i="1"/>
  <c r="AU13" i="1" s="1"/>
  <c r="C13" i="1"/>
  <c r="AT12" i="1"/>
  <c r="AQ12" i="1"/>
  <c r="AM12" i="1"/>
  <c r="AI12" i="1"/>
  <c r="AE12" i="1"/>
  <c r="AA12" i="1"/>
  <c r="W12" i="1"/>
  <c r="S12" i="1"/>
  <c r="O12" i="1"/>
  <c r="K12" i="1"/>
  <c r="G12" i="1"/>
  <c r="AU12" i="1" s="1"/>
  <c r="C12" i="1"/>
  <c r="AT11" i="1"/>
  <c r="AQ11" i="1"/>
  <c r="AM11" i="1"/>
  <c r="AI11" i="1"/>
  <c r="AE11" i="1"/>
  <c r="AA11" i="1"/>
  <c r="W11" i="1"/>
  <c r="S11" i="1"/>
  <c r="O11" i="1"/>
  <c r="K11" i="1"/>
  <c r="G11" i="1"/>
  <c r="AU11" i="1" s="1"/>
  <c r="C11" i="1"/>
  <c r="AT10" i="1"/>
  <c r="AQ10" i="1"/>
  <c r="AM10" i="1"/>
  <c r="AI10" i="1"/>
  <c r="AE10" i="1"/>
  <c r="AA10" i="1"/>
  <c r="W10" i="1"/>
  <c r="S10" i="1"/>
  <c r="O10" i="1"/>
  <c r="K10" i="1"/>
  <c r="AU10" i="1" s="1"/>
  <c r="G10" i="1"/>
  <c r="C10" i="1"/>
  <c r="AT9" i="1"/>
  <c r="AT35" i="1" s="1"/>
  <c r="AQ9" i="1"/>
  <c r="AQ35" i="1" s="1"/>
  <c r="AM9" i="1"/>
  <c r="AM35" i="1" s="1"/>
  <c r="AI9" i="1"/>
  <c r="AI35" i="1" s="1"/>
  <c r="AE9" i="1"/>
  <c r="AE35" i="1" s="1"/>
  <c r="AA9" i="1"/>
  <c r="AA35" i="1" s="1"/>
  <c r="W9" i="1"/>
  <c r="W35" i="1" s="1"/>
  <c r="S9" i="1"/>
  <c r="S35" i="1" s="1"/>
  <c r="O9" i="1"/>
  <c r="O35" i="1" s="1"/>
  <c r="K9" i="1"/>
  <c r="K35" i="1" s="1"/>
  <c r="G9" i="1"/>
  <c r="AU9" i="1" s="1"/>
  <c r="AU35" i="1" s="1"/>
  <c r="C9" i="1"/>
  <c r="C35" i="1" s="1"/>
  <c r="G35" i="1" l="1"/>
  <c r="W38" i="1" s="1"/>
</calcChain>
</file>

<file path=xl/sharedStrings.xml><?xml version="1.0" encoding="utf-8"?>
<sst xmlns="http://schemas.openxmlformats.org/spreadsheetml/2006/main" count="65" uniqueCount="23">
  <si>
    <t>BUNDLE 174</t>
  </si>
  <si>
    <t>MONKEY POD 9/4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</si>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</sst>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1371-85E5-4F15-9996-C5E7AF9C7D38}">
  <sheetPr>
    <tabColor rgb="FFFFFF00"/>
  </sheetPr>
  <dimension ref="A1:AV39"/>
  <sheetViews>
    <sheetView tabSelected="1" workbookViewId="0">
      <selection activeCell="E15" sqref="E15"/>
    </sheetView>
  </sheetViews>
  <sheetFormatPr baseColWidth="10" defaultRowHeight="15" x14ac:dyDescent="0.25"/>
  <sheetData>
    <row r="1" spans="1:48" x14ac:dyDescent="0.25">
      <c r="V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8" x14ac:dyDescent="0.25"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8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V4" s="4"/>
    </row>
    <row r="5" spans="1:48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T5" s="1"/>
      <c r="AU5" s="1"/>
      <c r="AV5" s="4"/>
    </row>
    <row r="6" spans="1:48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15</v>
      </c>
      <c r="AU6" s="1" t="s">
        <v>15</v>
      </c>
    </row>
    <row r="7" spans="1:48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T7" s="1" t="s">
        <v>18</v>
      </c>
      <c r="AU7" s="1" t="s">
        <v>19</v>
      </c>
      <c r="AV7" s="4"/>
    </row>
    <row r="8" spans="1:48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20</v>
      </c>
      <c r="AU8" s="1" t="s">
        <v>20</v>
      </c>
      <c r="AV8" s="4"/>
    </row>
    <row r="9" spans="1:48" x14ac:dyDescent="0.25">
      <c r="A9" s="5">
        <v>5</v>
      </c>
      <c r="B9" s="5"/>
      <c r="C9" s="6">
        <f>(180*A9*2.25/144)*B9</f>
        <v>0</v>
      </c>
      <c r="E9" s="5">
        <v>5</v>
      </c>
      <c r="F9" s="5"/>
      <c r="G9" s="6">
        <f>(168*E9*2.25/144)*F9</f>
        <v>0</v>
      </c>
      <c r="I9" s="5">
        <v>5</v>
      </c>
      <c r="J9" s="5"/>
      <c r="K9" s="6">
        <f>(156*I9*2.25/144)*J9</f>
        <v>0</v>
      </c>
      <c r="M9" s="5">
        <v>5</v>
      </c>
      <c r="N9" s="5"/>
      <c r="O9" s="6">
        <f>(144*M9*2.25/144)*N9</f>
        <v>0</v>
      </c>
      <c r="Q9" s="5">
        <v>5</v>
      </c>
      <c r="R9" s="5"/>
      <c r="S9" s="6">
        <f>(132*Q9*2.25/144)*R9</f>
        <v>0</v>
      </c>
      <c r="U9" s="5">
        <v>5</v>
      </c>
      <c r="V9" s="5"/>
      <c r="W9" s="6">
        <f>(120*U9*2.25/144)*V9</f>
        <v>0</v>
      </c>
      <c r="Y9" s="5">
        <v>5</v>
      </c>
      <c r="Z9" s="5"/>
      <c r="AA9" s="6">
        <f>(108*Y9*2.25/144)*Z9</f>
        <v>0</v>
      </c>
      <c r="AC9" s="5">
        <v>5</v>
      </c>
      <c r="AD9" s="5"/>
      <c r="AE9" s="6">
        <f>(96*AC9*2.25/144)*AD9</f>
        <v>0</v>
      </c>
      <c r="AG9" s="5">
        <v>5</v>
      </c>
      <c r="AH9" s="5"/>
      <c r="AI9" s="6">
        <f>(84*AG9*2.25/144)*AH9</f>
        <v>0</v>
      </c>
      <c r="AK9" s="5">
        <v>5</v>
      </c>
      <c r="AL9" s="5"/>
      <c r="AM9" s="6">
        <f>(72*AK9*2.25/144)*AL9</f>
        <v>0</v>
      </c>
      <c r="AO9" s="5">
        <v>5</v>
      </c>
      <c r="AP9" s="5">
        <v>1</v>
      </c>
      <c r="AQ9" s="6">
        <f>(60*AO9*2.25/144)*AP9</f>
        <v>4.6875</v>
      </c>
      <c r="AS9" s="5">
        <v>5</v>
      </c>
      <c r="AT9" s="5">
        <f>F9+J9+N9+R9+V9+Z9+AD9+AH9+AL9+AP9+B9</f>
        <v>1</v>
      </c>
      <c r="AU9" s="6">
        <f>G9+K9+O9+S9+W9+AA9+AE9+AI9+AM9+AQ9+C9</f>
        <v>4.6875</v>
      </c>
      <c r="AV9" s="4"/>
    </row>
    <row r="10" spans="1:48" x14ac:dyDescent="0.25">
      <c r="A10" s="5">
        <v>6</v>
      </c>
      <c r="B10" s="5"/>
      <c r="C10" s="6">
        <f t="shared" ref="C10:C33" si="0">(180*A10*2.25/144)*B10</f>
        <v>0</v>
      </c>
      <c r="E10" s="5">
        <v>6</v>
      </c>
      <c r="F10" s="5"/>
      <c r="G10" s="6">
        <f t="shared" ref="G10:G33" si="1">(168*E10*2.25/144)*F10</f>
        <v>0</v>
      </c>
      <c r="I10" s="5">
        <v>6</v>
      </c>
      <c r="J10" s="5"/>
      <c r="K10" s="6">
        <f t="shared" ref="K10:K33" si="2">(156*I10*2.25/144)*J10</f>
        <v>0</v>
      </c>
      <c r="M10" s="5">
        <v>6</v>
      </c>
      <c r="N10" s="5"/>
      <c r="O10" s="6">
        <f t="shared" ref="O10:O33" si="3">(144*M10*2.25/144)*N10</f>
        <v>0</v>
      </c>
      <c r="Q10" s="5">
        <v>6</v>
      </c>
      <c r="R10" s="5"/>
      <c r="S10" s="6">
        <f t="shared" ref="S10:S33" si="4">(132*Q10*2.25/144)*R10</f>
        <v>0</v>
      </c>
      <c r="U10" s="5">
        <v>6</v>
      </c>
      <c r="V10" s="5"/>
      <c r="W10" s="6">
        <f t="shared" ref="W10:W33" si="5">(120*U10*2.25/144)*V10</f>
        <v>0</v>
      </c>
      <c r="Y10" s="5">
        <v>6</v>
      </c>
      <c r="Z10" s="5"/>
      <c r="AA10" s="6">
        <f t="shared" ref="AA10:AA33" si="6">(108*Y10*2.25/144)*Z10</f>
        <v>0</v>
      </c>
      <c r="AC10" s="5">
        <v>6</v>
      </c>
      <c r="AD10" s="5"/>
      <c r="AE10" s="6">
        <f t="shared" ref="AE10:AE33" si="7">(96*AC10*2.25/144)*AD10</f>
        <v>0</v>
      </c>
      <c r="AG10" s="5">
        <v>6</v>
      </c>
      <c r="AH10" s="5"/>
      <c r="AI10" s="6">
        <f t="shared" ref="AI10:AI33" si="8">(84*AG10*2.25/144)*AH10</f>
        <v>0</v>
      </c>
      <c r="AK10" s="5">
        <v>6</v>
      </c>
      <c r="AL10" s="5"/>
      <c r="AM10" s="6">
        <f t="shared" ref="AM10:AM33" si="9">(72*AK10*2.25/144)*AL10</f>
        <v>0</v>
      </c>
      <c r="AO10" s="5">
        <v>6</v>
      </c>
      <c r="AP10" s="5">
        <v>2</v>
      </c>
      <c r="AQ10" s="6">
        <f t="shared" ref="AQ10:AQ33" si="10">(60*AO10*2.25/144)*AP10</f>
        <v>11.25</v>
      </c>
      <c r="AS10" s="5">
        <v>6</v>
      </c>
      <c r="AT10" s="5">
        <f t="shared" ref="AT10:AU31" si="11">F10+J10+N10+R10+V10+Z10+AD10+AH10+AL10+AP10+B10</f>
        <v>2</v>
      </c>
      <c r="AU10" s="6">
        <f t="shared" si="11"/>
        <v>11.25</v>
      </c>
      <c r="AV10" s="6"/>
    </row>
    <row r="11" spans="1:48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>
        <v>1</v>
      </c>
      <c r="AQ11" s="6">
        <f t="shared" si="10"/>
        <v>6.5625</v>
      </c>
      <c r="AS11" s="5">
        <v>7</v>
      </c>
      <c r="AT11" s="5">
        <f t="shared" si="11"/>
        <v>1</v>
      </c>
      <c r="AU11" s="6">
        <f t="shared" si="11"/>
        <v>6.5625</v>
      </c>
      <c r="AV11" s="6"/>
    </row>
    <row r="12" spans="1:48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>
        <v>1</v>
      </c>
      <c r="AE12" s="6">
        <f t="shared" si="7"/>
        <v>12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S12" s="5">
        <v>8</v>
      </c>
      <c r="AT12" s="5">
        <f t="shared" si="11"/>
        <v>1</v>
      </c>
      <c r="AU12" s="6">
        <f t="shared" si="11"/>
        <v>12</v>
      </c>
      <c r="AV12" s="6"/>
    </row>
    <row r="13" spans="1:48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>
        <v>1</v>
      </c>
      <c r="S13" s="6">
        <f t="shared" si="4"/>
        <v>18.5625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>
        <v>2</v>
      </c>
      <c r="AQ13" s="6">
        <f t="shared" si="10"/>
        <v>16.875</v>
      </c>
      <c r="AS13" s="5">
        <v>9</v>
      </c>
      <c r="AT13" s="5">
        <f t="shared" si="11"/>
        <v>3</v>
      </c>
      <c r="AU13" s="6">
        <f t="shared" si="11"/>
        <v>35.4375</v>
      </c>
      <c r="AV13" s="6"/>
    </row>
    <row r="14" spans="1:48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>
        <v>2</v>
      </c>
      <c r="AE14" s="6">
        <f t="shared" si="7"/>
        <v>30</v>
      </c>
      <c r="AG14" s="5">
        <v>10</v>
      </c>
      <c r="AH14" s="5">
        <v>1</v>
      </c>
      <c r="AI14" s="6">
        <f t="shared" si="8"/>
        <v>13.125</v>
      </c>
      <c r="AK14" s="5">
        <v>10</v>
      </c>
      <c r="AL14" s="5"/>
      <c r="AM14" s="6">
        <f t="shared" si="9"/>
        <v>0</v>
      </c>
      <c r="AO14" s="5">
        <v>10</v>
      </c>
      <c r="AP14" s="5">
        <v>1</v>
      </c>
      <c r="AQ14" s="6">
        <f t="shared" si="10"/>
        <v>9.375</v>
      </c>
      <c r="AS14" s="5">
        <v>10</v>
      </c>
      <c r="AT14" s="5">
        <f t="shared" si="11"/>
        <v>4</v>
      </c>
      <c r="AU14" s="6">
        <f t="shared" si="11"/>
        <v>52.5</v>
      </c>
      <c r="AV14" s="6"/>
    </row>
    <row r="15" spans="1:48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1</v>
      </c>
      <c r="AA15" s="6">
        <f t="shared" si="6"/>
        <v>18.5625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S15" s="5">
        <v>11</v>
      </c>
      <c r="AT15" s="5">
        <f t="shared" si="11"/>
        <v>1</v>
      </c>
      <c r="AU15" s="6">
        <f t="shared" si="11"/>
        <v>18.5625</v>
      </c>
      <c r="AV15" s="6"/>
    </row>
    <row r="16" spans="1:48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S16" s="5">
        <v>12</v>
      </c>
      <c r="AT16" s="5">
        <f t="shared" si="11"/>
        <v>0</v>
      </c>
      <c r="AU16" s="6">
        <f t="shared" si="11"/>
        <v>0</v>
      </c>
      <c r="AV16" s="6"/>
    </row>
    <row r="17" spans="1:48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>
        <v>1</v>
      </c>
      <c r="AA17" s="6">
        <f t="shared" si="6"/>
        <v>21.9375</v>
      </c>
      <c r="AC17" s="5">
        <v>13</v>
      </c>
      <c r="AD17" s="5"/>
      <c r="AE17" s="6">
        <f t="shared" si="7"/>
        <v>0</v>
      </c>
      <c r="AG17" s="5">
        <v>13</v>
      </c>
      <c r="AH17" s="5">
        <v>1</v>
      </c>
      <c r="AI17" s="6">
        <f t="shared" si="8"/>
        <v>17.0625</v>
      </c>
      <c r="AK17" s="5">
        <v>13</v>
      </c>
      <c r="AL17" s="5"/>
      <c r="AM17" s="6">
        <f t="shared" si="9"/>
        <v>0</v>
      </c>
      <c r="AO17" s="5">
        <v>13</v>
      </c>
      <c r="AP17" s="5">
        <v>1</v>
      </c>
      <c r="AQ17" s="6">
        <f t="shared" si="10"/>
        <v>12.1875</v>
      </c>
      <c r="AS17" s="5">
        <v>13</v>
      </c>
      <c r="AT17" s="5">
        <f t="shared" si="11"/>
        <v>3</v>
      </c>
      <c r="AU17" s="6">
        <f t="shared" si="11"/>
        <v>51.1875</v>
      </c>
      <c r="AV17" s="6"/>
    </row>
    <row r="18" spans="1:48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>
        <v>1</v>
      </c>
      <c r="AE18" s="6">
        <f t="shared" si="7"/>
        <v>21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S18" s="5">
        <v>14</v>
      </c>
      <c r="AT18" s="5">
        <f t="shared" si="11"/>
        <v>1</v>
      </c>
      <c r="AU18" s="6">
        <f t="shared" si="11"/>
        <v>21</v>
      </c>
      <c r="AV18" s="6"/>
    </row>
    <row r="19" spans="1:48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>
        <v>1</v>
      </c>
      <c r="S19" s="6">
        <f t="shared" si="4"/>
        <v>30.9375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S19" s="5">
        <v>15</v>
      </c>
      <c r="AT19" s="5">
        <f t="shared" si="11"/>
        <v>1</v>
      </c>
      <c r="AU19" s="6">
        <f t="shared" si="11"/>
        <v>30.9375</v>
      </c>
      <c r="AV19" s="6"/>
    </row>
    <row r="20" spans="1:48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>
        <v>1</v>
      </c>
      <c r="AA20" s="6">
        <f t="shared" si="6"/>
        <v>27</v>
      </c>
      <c r="AC20" s="5">
        <v>16</v>
      </c>
      <c r="AD20" s="5">
        <v>1</v>
      </c>
      <c r="AE20" s="6">
        <f t="shared" si="7"/>
        <v>24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S20" s="5">
        <v>16</v>
      </c>
      <c r="AT20" s="5">
        <f t="shared" si="11"/>
        <v>2</v>
      </c>
      <c r="AU20" s="6">
        <f t="shared" si="11"/>
        <v>51</v>
      </c>
      <c r="AV20" s="6"/>
    </row>
    <row r="21" spans="1:48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S21" s="5">
        <v>17</v>
      </c>
      <c r="AT21" s="5">
        <f t="shared" si="11"/>
        <v>0</v>
      </c>
      <c r="AU21" s="6">
        <f t="shared" si="11"/>
        <v>0</v>
      </c>
      <c r="AV21" s="6"/>
    </row>
    <row r="22" spans="1:48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>
        <v>1</v>
      </c>
      <c r="S22" s="6">
        <f t="shared" si="4"/>
        <v>37.125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>
        <v>1</v>
      </c>
      <c r="AE22" s="6">
        <f t="shared" si="7"/>
        <v>27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S22" s="5">
        <v>18</v>
      </c>
      <c r="AT22" s="5">
        <f t="shared" si="11"/>
        <v>2</v>
      </c>
      <c r="AU22" s="6">
        <f t="shared" si="11"/>
        <v>64.125</v>
      </c>
      <c r="AV22" s="6"/>
    </row>
    <row r="23" spans="1:48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S23" s="5">
        <v>19</v>
      </c>
      <c r="AT23" s="5">
        <f t="shared" si="11"/>
        <v>0</v>
      </c>
      <c r="AU23" s="6">
        <f>G23+K23+O23+S23+W23+AA23+AE23+AI23+AM23+AQ23+C23</f>
        <v>0</v>
      </c>
      <c r="AV23" s="6"/>
    </row>
    <row r="24" spans="1:48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S24" s="5">
        <v>20</v>
      </c>
      <c r="AT24" s="5">
        <f t="shared" si="11"/>
        <v>0</v>
      </c>
      <c r="AU24" s="6">
        <f t="shared" si="11"/>
        <v>0</v>
      </c>
      <c r="AV24" s="6"/>
    </row>
    <row r="25" spans="1:48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S25" s="5">
        <v>21</v>
      </c>
      <c r="AT25" s="5">
        <f t="shared" si="11"/>
        <v>0</v>
      </c>
      <c r="AU25" s="6">
        <f t="shared" si="11"/>
        <v>0</v>
      </c>
      <c r="AV25" s="6"/>
    </row>
    <row r="26" spans="1:48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>
        <v>1</v>
      </c>
      <c r="AE26" s="6">
        <f t="shared" si="7"/>
        <v>33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S26" s="5">
        <v>22</v>
      </c>
      <c r="AT26" s="5">
        <f t="shared" si="11"/>
        <v>1</v>
      </c>
      <c r="AU26" s="6">
        <f t="shared" si="11"/>
        <v>33</v>
      </c>
      <c r="AV26" s="6"/>
    </row>
    <row r="27" spans="1:48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/>
      <c r="AA27" s="6">
        <f t="shared" si="6"/>
        <v>0</v>
      </c>
      <c r="AC27" s="5">
        <v>23</v>
      </c>
      <c r="AD27" s="5"/>
      <c r="AE27" s="6">
        <f t="shared" si="7"/>
        <v>0</v>
      </c>
      <c r="AG27" s="5">
        <v>23</v>
      </c>
      <c r="AH27" s="5">
        <v>1</v>
      </c>
      <c r="AI27" s="6">
        <f t="shared" si="8"/>
        <v>30.1875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S27" s="5">
        <v>23</v>
      </c>
      <c r="AT27" s="5">
        <f t="shared" si="11"/>
        <v>1</v>
      </c>
      <c r="AU27" s="6">
        <f>G27+K27+O27+S27+W27+AA27+AE27+AI27+AM27+AQ27+C27</f>
        <v>30.1875</v>
      </c>
      <c r="AV27" s="6"/>
    </row>
    <row r="28" spans="1:48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24</v>
      </c>
      <c r="Z28" s="5">
        <v>1</v>
      </c>
      <c r="AA28" s="6">
        <f t="shared" si="6"/>
        <v>40.5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>
        <f t="shared" si="11"/>
        <v>1</v>
      </c>
      <c r="AU28" s="6">
        <f t="shared" si="11"/>
        <v>40.5</v>
      </c>
      <c r="AV28" s="6"/>
    </row>
    <row r="29" spans="1:48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>
        <v>3</v>
      </c>
      <c r="AQ29" s="6">
        <f t="shared" si="10"/>
        <v>70.3125</v>
      </c>
      <c r="AS29" s="5">
        <v>25</v>
      </c>
      <c r="AT29" s="5">
        <f t="shared" si="11"/>
        <v>3</v>
      </c>
      <c r="AU29" s="6">
        <f t="shared" si="11"/>
        <v>70.3125</v>
      </c>
      <c r="AV29" s="6"/>
    </row>
    <row r="30" spans="1:48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>
        <f t="shared" si="11"/>
        <v>0</v>
      </c>
      <c r="AU30" s="6">
        <f t="shared" si="11"/>
        <v>0</v>
      </c>
      <c r="AV30" s="6"/>
    </row>
    <row r="31" spans="1:48" x14ac:dyDescent="0.25">
      <c r="A31" s="5">
        <v>27</v>
      </c>
      <c r="C31" s="6">
        <f t="shared" si="0"/>
        <v>0</v>
      </c>
      <c r="E31" s="5">
        <v>27</v>
      </c>
      <c r="G31" s="6">
        <f t="shared" si="1"/>
        <v>0</v>
      </c>
      <c r="I31" s="5">
        <v>27</v>
      </c>
      <c r="K31" s="6">
        <f t="shared" si="2"/>
        <v>0</v>
      </c>
      <c r="M31" s="5">
        <v>27</v>
      </c>
      <c r="O31" s="6">
        <f t="shared" si="3"/>
        <v>0</v>
      </c>
      <c r="Q31" s="5">
        <v>27</v>
      </c>
      <c r="S31" s="6">
        <f t="shared" si="4"/>
        <v>0</v>
      </c>
      <c r="U31" s="5">
        <v>27</v>
      </c>
      <c r="W31" s="6">
        <f t="shared" si="5"/>
        <v>0</v>
      </c>
      <c r="Y31" s="5">
        <v>27</v>
      </c>
      <c r="AA31" s="6">
        <f t="shared" si="6"/>
        <v>0</v>
      </c>
      <c r="AC31" s="5">
        <v>27</v>
      </c>
      <c r="AE31" s="6">
        <f t="shared" si="7"/>
        <v>0</v>
      </c>
      <c r="AG31" s="5">
        <v>27</v>
      </c>
      <c r="AI31" s="6">
        <f t="shared" si="8"/>
        <v>0</v>
      </c>
      <c r="AK31" s="5">
        <v>27</v>
      </c>
      <c r="AM31" s="6">
        <f t="shared" si="9"/>
        <v>0</v>
      </c>
      <c r="AO31" s="5">
        <v>27</v>
      </c>
      <c r="AQ31" s="6">
        <f t="shared" si="10"/>
        <v>0</v>
      </c>
      <c r="AS31" s="5">
        <v>27</v>
      </c>
      <c r="AT31" s="5">
        <f t="shared" si="11"/>
        <v>0</v>
      </c>
      <c r="AU31" s="6">
        <f t="shared" si="11"/>
        <v>0</v>
      </c>
      <c r="AV31" s="7"/>
    </row>
    <row r="32" spans="1:48" x14ac:dyDescent="0.25">
      <c r="A32" s="5">
        <v>28</v>
      </c>
      <c r="C32" s="6">
        <f t="shared" si="0"/>
        <v>0</v>
      </c>
      <c r="E32" s="5">
        <v>28</v>
      </c>
      <c r="G32" s="6">
        <f t="shared" si="1"/>
        <v>0</v>
      </c>
      <c r="I32" s="5">
        <v>28</v>
      </c>
      <c r="K32" s="6">
        <f t="shared" si="2"/>
        <v>0</v>
      </c>
      <c r="M32" s="5">
        <v>28</v>
      </c>
      <c r="O32" s="6">
        <f t="shared" si="3"/>
        <v>0</v>
      </c>
      <c r="Q32" s="5">
        <v>28</v>
      </c>
      <c r="S32" s="6">
        <f t="shared" si="4"/>
        <v>0</v>
      </c>
      <c r="U32" s="5">
        <v>28</v>
      </c>
      <c r="W32" s="6">
        <f t="shared" si="5"/>
        <v>0</v>
      </c>
      <c r="Y32" s="5">
        <v>28</v>
      </c>
      <c r="AA32" s="6">
        <f t="shared" si="6"/>
        <v>0</v>
      </c>
      <c r="AC32" s="5">
        <v>28</v>
      </c>
      <c r="AE32" s="6">
        <f t="shared" si="7"/>
        <v>0</v>
      </c>
      <c r="AG32" s="5">
        <v>28</v>
      </c>
      <c r="AI32" s="6">
        <f t="shared" si="8"/>
        <v>0</v>
      </c>
      <c r="AK32" s="5">
        <v>28</v>
      </c>
      <c r="AM32" s="6">
        <f t="shared" si="9"/>
        <v>0</v>
      </c>
      <c r="AO32" s="5">
        <v>28</v>
      </c>
      <c r="AQ32" s="6">
        <f t="shared" si="10"/>
        <v>0</v>
      </c>
      <c r="AS32" s="5">
        <v>28</v>
      </c>
      <c r="AT32" s="5">
        <f t="shared" ref="AT32:AU33" si="12">F32+J32+N32+R32+V32+Z32+AD32+AH32+AL32+AP32+B32</f>
        <v>0</v>
      </c>
      <c r="AU32" s="6">
        <f t="shared" si="12"/>
        <v>0</v>
      </c>
    </row>
    <row r="33" spans="1:48" x14ac:dyDescent="0.25">
      <c r="A33" s="5">
        <v>29</v>
      </c>
      <c r="C33" s="6">
        <f t="shared" si="0"/>
        <v>0</v>
      </c>
      <c r="E33" s="5">
        <v>29</v>
      </c>
      <c r="G33" s="6">
        <f t="shared" si="1"/>
        <v>0</v>
      </c>
      <c r="I33" s="5">
        <v>29</v>
      </c>
      <c r="K33" s="6">
        <f t="shared" si="2"/>
        <v>0</v>
      </c>
      <c r="M33" s="5">
        <v>29</v>
      </c>
      <c r="O33" s="6">
        <f t="shared" si="3"/>
        <v>0</v>
      </c>
      <c r="Q33" s="5">
        <v>29</v>
      </c>
      <c r="S33" s="6">
        <f t="shared" si="4"/>
        <v>0</v>
      </c>
      <c r="U33" s="5">
        <v>29</v>
      </c>
      <c r="W33" s="6">
        <f t="shared" si="5"/>
        <v>0</v>
      </c>
      <c r="Y33" s="5">
        <v>29</v>
      </c>
      <c r="AA33" s="6">
        <f t="shared" si="6"/>
        <v>0</v>
      </c>
      <c r="AC33" s="5">
        <v>29</v>
      </c>
      <c r="AE33" s="6">
        <f t="shared" si="7"/>
        <v>0</v>
      </c>
      <c r="AG33" s="5">
        <v>29</v>
      </c>
      <c r="AI33" s="6">
        <f t="shared" si="8"/>
        <v>0</v>
      </c>
      <c r="AK33" s="5">
        <v>29</v>
      </c>
      <c r="AM33" s="6">
        <f t="shared" si="9"/>
        <v>0</v>
      </c>
      <c r="AO33" s="5">
        <v>29</v>
      </c>
      <c r="AQ33" s="6">
        <f t="shared" si="10"/>
        <v>0</v>
      </c>
      <c r="AS33" s="5">
        <v>29</v>
      </c>
      <c r="AT33" s="5">
        <f t="shared" si="12"/>
        <v>0</v>
      </c>
      <c r="AU33" s="6">
        <f t="shared" si="12"/>
        <v>0</v>
      </c>
    </row>
    <row r="34" spans="1:48" x14ac:dyDescent="0.25">
      <c r="A34" s="5"/>
    </row>
    <row r="35" spans="1:48" x14ac:dyDescent="0.25">
      <c r="B35" s="7">
        <f>SUM(B9:B34)</f>
        <v>0</v>
      </c>
      <c r="C35" s="7">
        <f>SUM(C9:C34)</f>
        <v>0</v>
      </c>
      <c r="F35" s="7">
        <f>SUM(F9:F34)</f>
        <v>0</v>
      </c>
      <c r="G35" s="7">
        <f>SUM(G9:G34)</f>
        <v>0</v>
      </c>
      <c r="J35" s="7">
        <f>SUM(J9:J34)</f>
        <v>0</v>
      </c>
      <c r="K35" s="7">
        <f>SUM(K9:K34)</f>
        <v>0</v>
      </c>
      <c r="N35" s="7">
        <f>SUM(N9:N34)</f>
        <v>0</v>
      </c>
      <c r="O35" s="7">
        <f>SUM(O9:O34)</f>
        <v>0</v>
      </c>
      <c r="R35" s="7">
        <f>SUM(R9:R34)</f>
        <v>3</v>
      </c>
      <c r="S35" s="7">
        <f>SUM(S9:S34)</f>
        <v>86.625</v>
      </c>
      <c r="V35" s="7">
        <f>SUM(V9:V34)</f>
        <v>0</v>
      </c>
      <c r="W35" s="7">
        <f>SUM(W9:W34)</f>
        <v>0</v>
      </c>
      <c r="Z35" s="7">
        <f>SUM(Z9:Z34)</f>
        <v>4</v>
      </c>
      <c r="AA35" s="7">
        <f>SUM(AA9:AA34)</f>
        <v>108</v>
      </c>
      <c r="AD35" s="7">
        <f>SUM(AD9:AD34)</f>
        <v>7</v>
      </c>
      <c r="AE35" s="7">
        <f>SUM(AE9:AE34)</f>
        <v>147</v>
      </c>
      <c r="AH35" s="7">
        <f>SUM(AH9:AH34)</f>
        <v>3</v>
      </c>
      <c r="AI35" s="7">
        <f>SUM(AI9:AI34)</f>
        <v>60.375</v>
      </c>
      <c r="AL35" s="7">
        <f>SUM(AL9:AL34)</f>
        <v>0</v>
      </c>
      <c r="AM35" s="7">
        <f>SUM(AM9:AM34)</f>
        <v>0</v>
      </c>
      <c r="AP35" s="7">
        <f>SUM(AP9:AP34)</f>
        <v>11</v>
      </c>
      <c r="AQ35" s="7">
        <f>SUM(AQ9:AQ34)</f>
        <v>131.25</v>
      </c>
      <c r="AT35" s="5">
        <f>SUM(AT9:AT34)</f>
        <v>28</v>
      </c>
      <c r="AU35" s="7">
        <f>SUM(AU9:AU34)</f>
        <v>533.25</v>
      </c>
      <c r="AV35" s="6"/>
    </row>
    <row r="36" spans="1:48" x14ac:dyDescent="0.25">
      <c r="AV36" s="5"/>
    </row>
    <row r="37" spans="1:48" x14ac:dyDescent="0.25">
      <c r="U37" t="s">
        <v>21</v>
      </c>
      <c r="W37" s="8">
        <f>F35+J35+N35+R35+V35+Z35+AD35+AH35+AL35+AP35+B35</f>
        <v>28</v>
      </c>
      <c r="AV37" s="7"/>
    </row>
    <row r="38" spans="1:48" x14ac:dyDescent="0.25">
      <c r="U38" t="s">
        <v>22</v>
      </c>
      <c r="W38" s="8">
        <f>G35+K35+O35+S35+W35+AA35+AE35+AI35+AM35+AQ35+C35</f>
        <v>533.25</v>
      </c>
    </row>
    <row r="39" spans="1:48" x14ac:dyDescent="0.25">
      <c r="K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174 MONKEY POD 2,25"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Marin</dc:creator>
  <cp:lastModifiedBy>Rafael Marin</cp:lastModifiedBy>
  <dcterms:created xsi:type="dcterms:W3CDTF">2023-11-08T21:57:45Z</dcterms:created>
  <dcterms:modified xsi:type="dcterms:W3CDTF">2023-11-08T22:16:21Z</dcterms:modified>
</cp:coreProperties>
</file>