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es\Desktop\Latino America\Bolivia\Octubre 2011\Bolivia\Ipe supplier\Costa Rica\Abril 2020\Inventory\Lumber\"/>
    </mc:Choice>
  </mc:AlternateContent>
  <xr:revisionPtr revIDLastSave="0" documentId="13_ncr:1_{9C4FF55F-FB07-4362-B694-FF04D8221B18}" xr6:coauthVersionLast="45" xr6:coauthVersionMax="45" xr10:uidLastSave="{00000000-0000-0000-0000-000000000000}"/>
  <bookViews>
    <workbookView xWindow="-108" yWindow="-108" windowWidth="23256" windowHeight="12576" xr2:uid="{0BD568E0-8747-4176-A5C9-E96FDC4D1A56}"/>
  </bookViews>
  <sheets>
    <sheet name="BUNDLE 35 SPANISH CEDAR 1.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K34" i="1" s="1"/>
  <c r="B32" i="1"/>
  <c r="AT30" i="1"/>
  <c r="AQ30" i="1"/>
  <c r="AM30" i="1"/>
  <c r="AI30" i="1"/>
  <c r="AE30" i="1"/>
  <c r="AA30" i="1"/>
  <c r="W30" i="1"/>
  <c r="S30" i="1"/>
  <c r="O30" i="1"/>
  <c r="K30" i="1"/>
  <c r="G30" i="1"/>
  <c r="AU30" i="1" s="1"/>
  <c r="C30" i="1"/>
  <c r="AT29" i="1"/>
  <c r="AQ29" i="1"/>
  <c r="AM29" i="1"/>
  <c r="AI29" i="1"/>
  <c r="AE29" i="1"/>
  <c r="AA29" i="1"/>
  <c r="W29" i="1"/>
  <c r="S29" i="1"/>
  <c r="AU29" i="1" s="1"/>
  <c r="O29" i="1"/>
  <c r="K29" i="1"/>
  <c r="G29" i="1"/>
  <c r="C29" i="1"/>
  <c r="AT28" i="1"/>
  <c r="AQ28" i="1"/>
  <c r="AM28" i="1"/>
  <c r="AI28" i="1"/>
  <c r="AE28" i="1"/>
  <c r="AA28" i="1"/>
  <c r="W28" i="1"/>
  <c r="S28" i="1"/>
  <c r="O28" i="1"/>
  <c r="K28" i="1"/>
  <c r="G28" i="1"/>
  <c r="AU28" i="1" s="1"/>
  <c r="C28" i="1"/>
  <c r="AT27" i="1"/>
  <c r="AQ27" i="1"/>
  <c r="AM27" i="1"/>
  <c r="AI27" i="1"/>
  <c r="AE27" i="1"/>
  <c r="AA27" i="1"/>
  <c r="W27" i="1"/>
  <c r="S27" i="1"/>
  <c r="O27" i="1"/>
  <c r="K27" i="1"/>
  <c r="AU27" i="1" s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G24" i="1"/>
  <c r="AU24" i="1" s="1"/>
  <c r="C24" i="1"/>
  <c r="AT23" i="1"/>
  <c r="AQ23" i="1"/>
  <c r="AM23" i="1"/>
  <c r="AI23" i="1"/>
  <c r="AE23" i="1"/>
  <c r="AA23" i="1"/>
  <c r="W23" i="1"/>
  <c r="S23" i="1"/>
  <c r="O23" i="1"/>
  <c r="K23" i="1"/>
  <c r="AU23" i="1" s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AU22" i="1" s="1"/>
  <c r="C22" i="1"/>
  <c r="AT21" i="1"/>
  <c r="AQ21" i="1"/>
  <c r="AM21" i="1"/>
  <c r="AI21" i="1"/>
  <c r="AE21" i="1"/>
  <c r="AA21" i="1"/>
  <c r="W21" i="1"/>
  <c r="S21" i="1"/>
  <c r="AU21" i="1" s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AU20" i="1" s="1"/>
  <c r="C20" i="1"/>
  <c r="AT19" i="1"/>
  <c r="AQ19" i="1"/>
  <c r="AM19" i="1"/>
  <c r="AI19" i="1"/>
  <c r="AE19" i="1"/>
  <c r="AA19" i="1"/>
  <c r="W19" i="1"/>
  <c r="S19" i="1"/>
  <c r="O19" i="1"/>
  <c r="K19" i="1"/>
  <c r="AU19" i="1" s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AU16" i="1" s="1"/>
  <c r="C16" i="1"/>
  <c r="AT15" i="1"/>
  <c r="AQ15" i="1"/>
  <c r="AM15" i="1"/>
  <c r="AI15" i="1"/>
  <c r="AE15" i="1"/>
  <c r="AA15" i="1"/>
  <c r="W15" i="1"/>
  <c r="S15" i="1"/>
  <c r="O15" i="1"/>
  <c r="K15" i="1"/>
  <c r="AU15" i="1" s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AU14" i="1" s="1"/>
  <c r="C14" i="1"/>
  <c r="AT13" i="1"/>
  <c r="AQ13" i="1"/>
  <c r="AM13" i="1"/>
  <c r="AI13" i="1"/>
  <c r="AE13" i="1"/>
  <c r="AA13" i="1"/>
  <c r="W13" i="1"/>
  <c r="S13" i="1"/>
  <c r="AU13" i="1" s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AU12" i="1" s="1"/>
  <c r="C12" i="1"/>
  <c r="AT11" i="1"/>
  <c r="AQ11" i="1"/>
  <c r="AM11" i="1"/>
  <c r="AI11" i="1"/>
  <c r="AE11" i="1"/>
  <c r="AA11" i="1"/>
  <c r="W11" i="1"/>
  <c r="S11" i="1"/>
  <c r="O11" i="1"/>
  <c r="K11" i="1"/>
  <c r="AU11" i="1" s="1"/>
  <c r="G11" i="1"/>
  <c r="C11" i="1"/>
  <c r="AT10" i="1"/>
  <c r="AT32" i="1" s="1"/>
  <c r="AQ10" i="1"/>
  <c r="AM10" i="1"/>
  <c r="AI10" i="1"/>
  <c r="AE10" i="1"/>
  <c r="AA10" i="1"/>
  <c r="W10" i="1"/>
  <c r="S10" i="1"/>
  <c r="O10" i="1"/>
  <c r="K10" i="1"/>
  <c r="G10" i="1"/>
  <c r="AU10" i="1" s="1"/>
  <c r="C10" i="1"/>
  <c r="AT9" i="1"/>
  <c r="AQ9" i="1"/>
  <c r="AQ32" i="1" s="1"/>
  <c r="AM9" i="1"/>
  <c r="AM32" i="1" s="1"/>
  <c r="AI9" i="1"/>
  <c r="AI32" i="1" s="1"/>
  <c r="AE9" i="1"/>
  <c r="AE32" i="1" s="1"/>
  <c r="AA9" i="1"/>
  <c r="AA32" i="1" s="1"/>
  <c r="W9" i="1"/>
  <c r="W32" i="1" s="1"/>
  <c r="S9" i="1"/>
  <c r="S32" i="1" s="1"/>
  <c r="O9" i="1"/>
  <c r="O32" i="1" s="1"/>
  <c r="K9" i="1"/>
  <c r="K32" i="1" s="1"/>
  <c r="G9" i="1"/>
  <c r="G32" i="1" s="1"/>
  <c r="C9" i="1"/>
  <c r="C32" i="1" s="1"/>
  <c r="K35" i="1" l="1"/>
  <c r="AU9" i="1"/>
  <c r="AU32" i="1" s="1"/>
</calcChain>
</file>

<file path=xl/sharedStrings.xml><?xml version="1.0" encoding="utf-8"?>
<sst xmlns="http://schemas.openxmlformats.org/spreadsheetml/2006/main" count="66" uniqueCount="24">
  <si>
    <t xml:space="preserve"> 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</si>
  <si>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</si>
  <si>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</si>
  <si>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</si>
  <si>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</si>
  <si>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</si>
  <si>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</si>
  <si>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</si>
  <si>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</si>
  <si>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</si>
  <si>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</si>
  <si>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</si>
  <si>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</si>
  <si>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</si>
  <si>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</si>
  <si>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</si>
  <si>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</si>
  <si>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</si>
  <si>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</si>
  <si>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</si>
  <si>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</si>
  <si>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</si>
  <si>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SPANISH CEDAR 5/4 INCH -SELECT AND BETTER</t>
  </si>
  <si>
    <t>BUNDLE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</si>
</sst>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89B-64D8-41F2-89ED-B00C12F2D00F}">
  <dimension ref="A1:AU35"/>
  <sheetViews>
    <sheetView tabSelected="1" workbookViewId="0">
      <selection activeCell="R13" sqref="R13"/>
    </sheetView>
  </sheetViews>
  <sheetFormatPr defaultRowHeight="14.4" x14ac:dyDescent="0.3"/>
  <cols>
    <col min="1" max="1" width="7.44140625" customWidth="1"/>
    <col min="2" max="2" width="4.33203125" customWidth="1"/>
    <col min="4" max="4" width="2.21875" customWidth="1"/>
    <col min="5" max="5" width="5.77734375" customWidth="1"/>
    <col min="6" max="6" width="4.21875" customWidth="1"/>
    <col min="8" max="8" width="0.88671875" customWidth="1"/>
    <col min="9" max="9" width="7.21875" customWidth="1"/>
    <col min="10" max="10" width="4.5546875" customWidth="1"/>
    <col min="12" max="12" width="2.33203125" customWidth="1"/>
    <col min="13" max="13" width="6.6640625" customWidth="1"/>
    <col min="14" max="14" width="4.5546875" customWidth="1"/>
    <col min="16" max="16" width="2.6640625" customWidth="1"/>
    <col min="17" max="17" width="6.21875" customWidth="1"/>
    <col min="18" max="18" width="4.5546875" customWidth="1"/>
    <col min="20" max="20" width="2.21875" customWidth="1"/>
    <col min="21" max="21" width="5.77734375" customWidth="1"/>
    <col min="22" max="22" width="4.77734375" customWidth="1"/>
    <col min="24" max="24" width="2.77734375" customWidth="1"/>
    <col min="25" max="25" width="6.5546875" customWidth="1"/>
    <col min="26" max="26" width="5" customWidth="1"/>
    <col min="28" max="28" width="2" customWidth="1"/>
    <col min="29" max="29" width="6.33203125" customWidth="1"/>
    <col min="30" max="30" width="5.5546875" customWidth="1"/>
    <col min="32" max="32" width="2.88671875" customWidth="1"/>
    <col min="33" max="33" width="6.44140625" customWidth="1"/>
    <col min="34" max="34" width="4.6640625" customWidth="1"/>
    <col min="36" max="36" width="3.109375" customWidth="1"/>
    <col min="37" max="37" width="5.44140625" customWidth="1"/>
    <col min="38" max="38" width="4.6640625" customWidth="1"/>
    <col min="40" max="40" width="3.5546875" customWidth="1"/>
    <col min="42" max="42" width="5" customWidth="1"/>
    <col min="44" max="44" width="3.44140625" customWidth="1"/>
    <col min="45" max="45" width="2.109375" customWidth="1"/>
  </cols>
  <sheetData>
    <row r="1" spans="1:47" x14ac:dyDescent="0.3">
      <c r="V1" s="1"/>
      <c r="W1" s="1" t="s">
        <v>23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3">
      <c r="N2" t="s">
        <v>0</v>
      </c>
      <c r="V2" s="1" t="s">
        <v>22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3">
      <c r="A4" s="2" t="s">
        <v>1</v>
      </c>
      <c r="B4" s="3" t="s">
        <v>2</v>
      </c>
      <c r="C4" s="3"/>
      <c r="E4" s="2" t="s">
        <v>1</v>
      </c>
      <c r="F4" s="3" t="s">
        <v>3</v>
      </c>
      <c r="G4" s="3"/>
      <c r="I4" s="2" t="s">
        <v>1</v>
      </c>
      <c r="J4" s="3" t="s">
        <v>4</v>
      </c>
      <c r="K4" s="3"/>
      <c r="M4" s="2" t="s">
        <v>1</v>
      </c>
      <c r="N4" s="3" t="s">
        <v>5</v>
      </c>
      <c r="O4" s="3"/>
      <c r="Q4" s="2" t="s">
        <v>1</v>
      </c>
      <c r="R4" s="3" t="s">
        <v>6</v>
      </c>
      <c r="S4" s="3"/>
      <c r="U4" s="2" t="s">
        <v>1</v>
      </c>
      <c r="V4" s="3" t="s">
        <v>7</v>
      </c>
      <c r="W4" s="3"/>
      <c r="Y4" s="2" t="s">
        <v>1</v>
      </c>
      <c r="Z4" s="3" t="s">
        <v>8</v>
      </c>
      <c r="AA4" s="3"/>
      <c r="AC4" s="2" t="s">
        <v>1</v>
      </c>
      <c r="AD4" s="3" t="s">
        <v>9</v>
      </c>
      <c r="AE4" s="3"/>
      <c r="AG4" s="2" t="s">
        <v>1</v>
      </c>
      <c r="AH4" s="3" t="s">
        <v>10</v>
      </c>
      <c r="AI4" s="3"/>
      <c r="AK4" s="2" t="s">
        <v>1</v>
      </c>
      <c r="AL4" s="3" t="s">
        <v>11</v>
      </c>
      <c r="AM4" s="3"/>
      <c r="AO4" s="2" t="s">
        <v>1</v>
      </c>
      <c r="AP4" s="3" t="s">
        <v>12</v>
      </c>
      <c r="AQ4" s="3"/>
    </row>
    <row r="5" spans="1:47" x14ac:dyDescent="0.3">
      <c r="A5" s="2" t="s">
        <v>13</v>
      </c>
      <c r="B5" s="2"/>
      <c r="C5" s="4"/>
      <c r="E5" s="2" t="s">
        <v>13</v>
      </c>
      <c r="F5" s="2"/>
      <c r="G5" s="4"/>
      <c r="I5" s="2" t="s">
        <v>13</v>
      </c>
      <c r="J5" s="2"/>
      <c r="K5" s="4"/>
      <c r="M5" s="2" t="s">
        <v>13</v>
      </c>
      <c r="N5" s="2"/>
      <c r="O5" s="4"/>
      <c r="Q5" s="2" t="s">
        <v>13</v>
      </c>
      <c r="R5" s="2"/>
      <c r="S5" s="4"/>
      <c r="U5" s="2" t="s">
        <v>13</v>
      </c>
      <c r="V5" s="2"/>
      <c r="W5" s="4"/>
      <c r="Y5" s="2" t="s">
        <v>13</v>
      </c>
      <c r="Z5" s="2"/>
      <c r="AA5" s="4"/>
      <c r="AC5" s="2" t="s">
        <v>13</v>
      </c>
      <c r="AD5" s="2"/>
      <c r="AE5" s="4"/>
      <c r="AG5" s="2" t="s">
        <v>13</v>
      </c>
      <c r="AH5" s="2"/>
      <c r="AI5" s="4"/>
      <c r="AK5" s="2" t="s">
        <v>13</v>
      </c>
      <c r="AL5" s="2"/>
      <c r="AM5" s="4"/>
      <c r="AO5" s="2" t="s">
        <v>13</v>
      </c>
      <c r="AP5" s="2"/>
      <c r="AQ5" s="4"/>
      <c r="AT5" s="1"/>
      <c r="AU5" s="1"/>
    </row>
    <row r="6" spans="1:47" x14ac:dyDescent="0.3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14</v>
      </c>
      <c r="AU6" s="1" t="s">
        <v>14</v>
      </c>
    </row>
    <row r="7" spans="1:47" x14ac:dyDescent="0.3">
      <c r="A7" s="5"/>
      <c r="B7" s="4" t="s">
        <v>15</v>
      </c>
      <c r="C7" s="4" t="s">
        <v>16</v>
      </c>
      <c r="E7" s="5"/>
      <c r="F7" s="4" t="s">
        <v>15</v>
      </c>
      <c r="G7" s="4" t="s">
        <v>16</v>
      </c>
      <c r="I7" s="5"/>
      <c r="J7" s="4" t="s">
        <v>15</v>
      </c>
      <c r="K7" s="4" t="s">
        <v>16</v>
      </c>
      <c r="M7" s="5"/>
      <c r="N7" s="4" t="s">
        <v>15</v>
      </c>
      <c r="O7" s="4" t="s">
        <v>16</v>
      </c>
      <c r="Q7" s="5"/>
      <c r="R7" s="4" t="s">
        <v>15</v>
      </c>
      <c r="S7" s="4" t="s">
        <v>16</v>
      </c>
      <c r="U7" s="5"/>
      <c r="V7" s="4" t="s">
        <v>15</v>
      </c>
      <c r="W7" s="4" t="s">
        <v>16</v>
      </c>
      <c r="Y7" s="5"/>
      <c r="Z7" s="4" t="s">
        <v>15</v>
      </c>
      <c r="AA7" s="4" t="s">
        <v>16</v>
      </c>
      <c r="AC7" s="5"/>
      <c r="AD7" s="4" t="s">
        <v>15</v>
      </c>
      <c r="AE7" s="4" t="s">
        <v>16</v>
      </c>
      <c r="AG7" s="5"/>
      <c r="AH7" s="4" t="s">
        <v>15</v>
      </c>
      <c r="AI7" s="4" t="s">
        <v>16</v>
      </c>
      <c r="AK7" s="5"/>
      <c r="AL7" s="4" t="s">
        <v>15</v>
      </c>
      <c r="AM7" s="4" t="s">
        <v>16</v>
      </c>
      <c r="AO7" s="5"/>
      <c r="AP7" s="4" t="s">
        <v>15</v>
      </c>
      <c r="AQ7" s="4" t="s">
        <v>16</v>
      </c>
      <c r="AT7" s="1" t="s">
        <v>17</v>
      </c>
      <c r="AU7" s="1" t="s">
        <v>18</v>
      </c>
    </row>
    <row r="8" spans="1:47" x14ac:dyDescent="0.3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19</v>
      </c>
      <c r="AU8" s="1" t="s">
        <v>19</v>
      </c>
    </row>
    <row r="9" spans="1:47" x14ac:dyDescent="0.3">
      <c r="A9" s="5">
        <v>5</v>
      </c>
      <c r="B9" s="5"/>
      <c r="C9" s="6">
        <f>(180*A9*1.25/144)*B9</f>
        <v>0</v>
      </c>
      <c r="E9" s="5">
        <v>5</v>
      </c>
      <c r="F9" s="5"/>
      <c r="G9" s="6">
        <f>(168*E9*1.25/144)*F9</f>
        <v>0</v>
      </c>
      <c r="I9" s="5">
        <v>5</v>
      </c>
      <c r="J9" s="5"/>
      <c r="K9" s="6">
        <f>(156*I9*1.25/144)*J9</f>
        <v>0</v>
      </c>
      <c r="M9" s="5">
        <v>5</v>
      </c>
      <c r="N9" s="5"/>
      <c r="O9" s="6">
        <f>(144*M9*1.25/144)*N9</f>
        <v>0</v>
      </c>
      <c r="Q9" s="5">
        <v>5</v>
      </c>
      <c r="R9" s="5"/>
      <c r="S9" s="6">
        <f>(132*Q9*1.25/144)*R9</f>
        <v>0</v>
      </c>
      <c r="U9" s="5">
        <v>5</v>
      </c>
      <c r="V9" s="5">
        <v>2</v>
      </c>
      <c r="W9" s="6">
        <f>(120*U9*1.25/144)*V9</f>
        <v>10.416666666666666</v>
      </c>
      <c r="Y9" s="5">
        <v>5</v>
      </c>
      <c r="Z9" s="5"/>
      <c r="AA9" s="6">
        <f>(108*Y9*1.25/144)*Z9</f>
        <v>0</v>
      </c>
      <c r="AC9" s="5">
        <v>5</v>
      </c>
      <c r="AD9" s="5">
        <v>1</v>
      </c>
      <c r="AE9" s="6">
        <f>(96*AC9*1.25/144)*AD9</f>
        <v>4.166666666666667</v>
      </c>
      <c r="AG9" s="5">
        <v>5</v>
      </c>
      <c r="AH9" s="5"/>
      <c r="AI9" s="6">
        <f>(84*AG9*1.25/144)*AH9</f>
        <v>0</v>
      </c>
      <c r="AK9" s="5">
        <v>5</v>
      </c>
      <c r="AL9" s="5">
        <v>1</v>
      </c>
      <c r="AM9" s="6">
        <f>(72*AK9*1.25/144)*AL9</f>
        <v>3.125</v>
      </c>
      <c r="AO9" s="7">
        <v>5</v>
      </c>
      <c r="AP9" s="5"/>
      <c r="AQ9" s="6">
        <f>(60*AO9*1.25/144)*AP9</f>
        <v>0</v>
      </c>
      <c r="AT9" s="5">
        <f>F9+J9+N9+R9+V9+Z9+AD9+AH9+AL9+AP9+B9</f>
        <v>4</v>
      </c>
      <c r="AU9" s="6">
        <f>G9+K9+O9+S9+W9+AA9+AE9+AI9+AM9+AQ9+C9</f>
        <v>17.708333333333332</v>
      </c>
    </row>
    <row r="10" spans="1:47" x14ac:dyDescent="0.3">
      <c r="A10" s="5">
        <v>6</v>
      </c>
      <c r="B10" s="5"/>
      <c r="C10" s="6">
        <f t="shared" ref="C10:C30" si="0">(180*A10*1.25/144)*B10</f>
        <v>0</v>
      </c>
      <c r="E10" s="5">
        <v>6</v>
      </c>
      <c r="F10" s="5"/>
      <c r="G10" s="6">
        <f t="shared" ref="G10:G30" si="1">(168*E10*1.25/144)*F10</f>
        <v>0</v>
      </c>
      <c r="I10" s="5">
        <v>6</v>
      </c>
      <c r="J10" s="5"/>
      <c r="K10" s="6">
        <f t="shared" ref="K10:K30" si="2">(156*I10*1.25/144)*J10</f>
        <v>0</v>
      </c>
      <c r="M10" s="5">
        <v>6</v>
      </c>
      <c r="N10" s="5"/>
      <c r="O10" s="6">
        <f t="shared" ref="O10:O30" si="3">(144*M10*1.25/144)*N10</f>
        <v>0</v>
      </c>
      <c r="Q10" s="5">
        <v>6</v>
      </c>
      <c r="R10" s="5"/>
      <c r="S10" s="6">
        <f t="shared" ref="S10:S30" si="4">(132*Q10*1.25/144)*R10</f>
        <v>0</v>
      </c>
      <c r="U10" s="5">
        <v>6</v>
      </c>
      <c r="V10" s="5"/>
      <c r="W10" s="6">
        <f t="shared" ref="W10:W30" si="5">(120*U10*1.25/144)*V10</f>
        <v>0</v>
      </c>
      <c r="Y10" s="5">
        <v>6</v>
      </c>
      <c r="Z10" s="5"/>
      <c r="AA10" s="6">
        <f t="shared" ref="AA10:AA30" si="6">(108*Y10*1.25/144)*Z10</f>
        <v>0</v>
      </c>
      <c r="AC10" s="5">
        <v>6</v>
      </c>
      <c r="AD10" s="5"/>
      <c r="AE10" s="6">
        <f t="shared" ref="AE10:AE30" si="7">(96*AC10*1.25/144)*AD10</f>
        <v>0</v>
      </c>
      <c r="AG10" s="5">
        <v>6</v>
      </c>
      <c r="AH10" s="5"/>
      <c r="AI10" s="6">
        <f t="shared" ref="AI10:AI30" si="8">(84*AG10*1.25/144)*AH10</f>
        <v>0</v>
      </c>
      <c r="AK10" s="5">
        <v>6</v>
      </c>
      <c r="AL10" s="5"/>
      <c r="AM10" s="6">
        <f t="shared" ref="AM10:AM30" si="9">(72*AK10*1.25/144)*AL10</f>
        <v>0</v>
      </c>
      <c r="AO10" s="7">
        <v>6</v>
      </c>
      <c r="AP10" s="5">
        <v>2</v>
      </c>
      <c r="AQ10" s="6">
        <f t="shared" ref="AQ10:AQ30" si="10">(60*AO10*1.25/144)*AP10</f>
        <v>6.25</v>
      </c>
      <c r="AT10" s="5">
        <f t="shared" ref="AT10:AU30" si="11">F10+J10+N10+R10+V10+Z10+AD10+AH10+AL10+AP10+B10</f>
        <v>2</v>
      </c>
      <c r="AU10" s="6">
        <f t="shared" si="11"/>
        <v>6.25</v>
      </c>
    </row>
    <row r="11" spans="1:47" x14ac:dyDescent="0.3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>
        <v>1</v>
      </c>
      <c r="O11" s="6">
        <f t="shared" si="3"/>
        <v>8.75</v>
      </c>
      <c r="Q11" s="5">
        <v>7</v>
      </c>
      <c r="R11" s="5"/>
      <c r="S11" s="6">
        <f t="shared" si="4"/>
        <v>0</v>
      </c>
      <c r="U11" s="5">
        <v>7</v>
      </c>
      <c r="V11" s="5">
        <v>1</v>
      </c>
      <c r="W11" s="6">
        <f t="shared" si="5"/>
        <v>7.291666666666667</v>
      </c>
      <c r="Y11" s="5">
        <v>7</v>
      </c>
      <c r="Z11" s="5">
        <v>1</v>
      </c>
      <c r="AA11" s="6">
        <f t="shared" si="6"/>
        <v>6.5625</v>
      </c>
      <c r="AC11" s="5">
        <v>7</v>
      </c>
      <c r="AD11" s="5">
        <v>1</v>
      </c>
      <c r="AE11" s="6">
        <f t="shared" si="7"/>
        <v>5.833333333333333</v>
      </c>
      <c r="AG11" s="5">
        <v>7</v>
      </c>
      <c r="AH11" s="5"/>
      <c r="AI11" s="6">
        <f t="shared" si="8"/>
        <v>0</v>
      </c>
      <c r="AK11" s="5">
        <v>7</v>
      </c>
      <c r="AL11" s="5">
        <v>1</v>
      </c>
      <c r="AM11" s="6">
        <f t="shared" si="9"/>
        <v>4.375</v>
      </c>
      <c r="AO11" s="7">
        <v>7</v>
      </c>
      <c r="AP11" s="5">
        <v>2</v>
      </c>
      <c r="AQ11" s="6">
        <f t="shared" si="10"/>
        <v>7.291666666666667</v>
      </c>
      <c r="AT11" s="5">
        <f t="shared" si="11"/>
        <v>7</v>
      </c>
      <c r="AU11" s="6">
        <f t="shared" si="11"/>
        <v>40.104166666666664</v>
      </c>
    </row>
    <row r="12" spans="1:47" x14ac:dyDescent="0.3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>
        <v>1</v>
      </c>
      <c r="O12" s="6">
        <f t="shared" si="3"/>
        <v>10</v>
      </c>
      <c r="Q12" s="5">
        <v>8</v>
      </c>
      <c r="R12" s="5"/>
      <c r="S12" s="6">
        <f t="shared" si="4"/>
        <v>0</v>
      </c>
      <c r="U12" s="5">
        <v>8</v>
      </c>
      <c r="V12" s="5">
        <v>1</v>
      </c>
      <c r="W12" s="6">
        <f t="shared" si="5"/>
        <v>8.3333333333333339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>
        <v>1</v>
      </c>
      <c r="AI12" s="6">
        <f t="shared" si="8"/>
        <v>5.833333333333333</v>
      </c>
      <c r="AK12" s="5">
        <v>8</v>
      </c>
      <c r="AL12" s="5"/>
      <c r="AM12" s="6">
        <f t="shared" si="9"/>
        <v>0</v>
      </c>
      <c r="AO12" s="7">
        <v>8</v>
      </c>
      <c r="AP12" s="5">
        <v>2</v>
      </c>
      <c r="AQ12" s="6">
        <f t="shared" si="10"/>
        <v>8.3333333333333339</v>
      </c>
      <c r="AT12" s="5">
        <f t="shared" si="11"/>
        <v>5</v>
      </c>
      <c r="AU12" s="6">
        <f t="shared" si="11"/>
        <v>32.5</v>
      </c>
    </row>
    <row r="13" spans="1:47" x14ac:dyDescent="0.3">
      <c r="A13" s="5">
        <v>9</v>
      </c>
      <c r="B13" s="5">
        <v>1</v>
      </c>
      <c r="C13" s="6">
        <f t="shared" si="0"/>
        <v>14.0625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>
        <v>1</v>
      </c>
      <c r="O13" s="6">
        <f t="shared" si="3"/>
        <v>11.25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2</v>
      </c>
      <c r="AM13" s="6">
        <f t="shared" si="9"/>
        <v>11.25</v>
      </c>
      <c r="AO13" s="7">
        <v>9</v>
      </c>
      <c r="AP13" s="5">
        <v>2</v>
      </c>
      <c r="AQ13" s="6">
        <f t="shared" si="10"/>
        <v>9.375</v>
      </c>
      <c r="AT13" s="5">
        <f t="shared" si="11"/>
        <v>6</v>
      </c>
      <c r="AU13" s="6">
        <f t="shared" si="11"/>
        <v>45.9375</v>
      </c>
    </row>
    <row r="14" spans="1:47" x14ac:dyDescent="0.3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9.375</v>
      </c>
      <c r="AC14" s="5">
        <v>10</v>
      </c>
      <c r="AD14" s="5">
        <v>1</v>
      </c>
      <c r="AE14" s="6">
        <f t="shared" si="7"/>
        <v>8.3333333333333339</v>
      </c>
      <c r="AG14" s="5">
        <v>10</v>
      </c>
      <c r="AH14" s="5">
        <v>2</v>
      </c>
      <c r="AI14" s="6">
        <f t="shared" si="8"/>
        <v>14.583333333333334</v>
      </c>
      <c r="AK14" s="5">
        <v>10</v>
      </c>
      <c r="AL14" s="5">
        <v>1</v>
      </c>
      <c r="AM14" s="6">
        <f t="shared" si="9"/>
        <v>6.25</v>
      </c>
      <c r="AO14" s="7">
        <v>10</v>
      </c>
      <c r="AP14" s="5"/>
      <c r="AQ14" s="6">
        <f t="shared" si="10"/>
        <v>0</v>
      </c>
      <c r="AT14" s="5">
        <f t="shared" si="11"/>
        <v>5</v>
      </c>
      <c r="AU14" s="6">
        <f t="shared" si="11"/>
        <v>38.541666666666671</v>
      </c>
    </row>
    <row r="15" spans="1:47" x14ac:dyDescent="0.3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>
        <v>1</v>
      </c>
      <c r="W15" s="6">
        <f t="shared" si="5"/>
        <v>11.458333333333334</v>
      </c>
      <c r="Y15" s="5">
        <v>11</v>
      </c>
      <c r="Z15" s="5">
        <v>1</v>
      </c>
      <c r="AA15" s="6">
        <f t="shared" si="6"/>
        <v>10.3125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>
        <v>1</v>
      </c>
      <c r="AM15" s="6">
        <f t="shared" si="9"/>
        <v>6.875</v>
      </c>
      <c r="AO15" s="7">
        <v>11</v>
      </c>
      <c r="AP15" s="5">
        <v>1</v>
      </c>
      <c r="AQ15" s="6">
        <f t="shared" si="10"/>
        <v>5.729166666666667</v>
      </c>
      <c r="AT15" s="5">
        <f t="shared" si="11"/>
        <v>4</v>
      </c>
      <c r="AU15" s="6">
        <f t="shared" si="11"/>
        <v>34.375</v>
      </c>
    </row>
    <row r="16" spans="1:47" x14ac:dyDescent="0.3">
      <c r="A16" s="5">
        <v>12</v>
      </c>
      <c r="B16" s="5">
        <v>1</v>
      </c>
      <c r="C16" s="6">
        <f t="shared" si="0"/>
        <v>18.75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>
        <v>1</v>
      </c>
      <c r="AM16" s="6">
        <f t="shared" si="9"/>
        <v>7.5</v>
      </c>
      <c r="AO16" s="7">
        <v>12</v>
      </c>
      <c r="AP16" s="5"/>
      <c r="AQ16" s="6">
        <f t="shared" si="10"/>
        <v>0</v>
      </c>
      <c r="AT16" s="5">
        <f t="shared" si="11"/>
        <v>2</v>
      </c>
      <c r="AU16" s="6">
        <f t="shared" si="11"/>
        <v>26.25</v>
      </c>
    </row>
    <row r="17" spans="1:47" x14ac:dyDescent="0.3">
      <c r="A17" s="5">
        <v>13</v>
      </c>
      <c r="B17" s="5">
        <v>1</v>
      </c>
      <c r="C17" s="6">
        <f t="shared" si="0"/>
        <v>20.3125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>
        <v>2</v>
      </c>
      <c r="O17" s="6">
        <f t="shared" si="3"/>
        <v>32.5</v>
      </c>
      <c r="Q17" s="5">
        <v>13</v>
      </c>
      <c r="R17" s="5"/>
      <c r="S17" s="6">
        <f t="shared" si="4"/>
        <v>0</v>
      </c>
      <c r="U17" s="5">
        <v>13</v>
      </c>
      <c r="V17" s="5">
        <v>1</v>
      </c>
      <c r="W17" s="6">
        <f t="shared" si="5"/>
        <v>13.541666666666666</v>
      </c>
      <c r="Y17" s="5">
        <v>13</v>
      </c>
      <c r="Z17" s="5"/>
      <c r="AA17" s="6">
        <f t="shared" si="6"/>
        <v>0</v>
      </c>
      <c r="AC17" s="5">
        <v>13</v>
      </c>
      <c r="AD17" s="5">
        <v>2</v>
      </c>
      <c r="AE17" s="6">
        <f t="shared" si="7"/>
        <v>21.666666666666668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7">
        <v>13</v>
      </c>
      <c r="AP17" s="5"/>
      <c r="AQ17" s="6">
        <f t="shared" si="10"/>
        <v>0</v>
      </c>
      <c r="AT17" s="5">
        <f t="shared" si="11"/>
        <v>6</v>
      </c>
      <c r="AU17" s="6">
        <f t="shared" si="11"/>
        <v>88.020833333333329</v>
      </c>
    </row>
    <row r="18" spans="1:47" x14ac:dyDescent="0.3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>
        <v>1</v>
      </c>
      <c r="O18" s="6">
        <f t="shared" si="3"/>
        <v>17.5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7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17.5</v>
      </c>
    </row>
    <row r="19" spans="1:47" x14ac:dyDescent="0.3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>
        <v>1</v>
      </c>
      <c r="AM19" s="6">
        <f t="shared" si="9"/>
        <v>9.375</v>
      </c>
      <c r="AO19" s="7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9.375</v>
      </c>
    </row>
    <row r="20" spans="1:47" x14ac:dyDescent="0.3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7">
        <v>16</v>
      </c>
      <c r="AP20" s="5"/>
      <c r="AQ20" s="6">
        <f t="shared" si="10"/>
        <v>0</v>
      </c>
      <c r="AT20" s="5">
        <f t="shared" si="11"/>
        <v>0</v>
      </c>
      <c r="AU20" s="6">
        <f t="shared" si="11"/>
        <v>0</v>
      </c>
    </row>
    <row r="21" spans="1:47" x14ac:dyDescent="0.3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7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</row>
    <row r="22" spans="1:47" x14ac:dyDescent="0.3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7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3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7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3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7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3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>
        <v>1</v>
      </c>
      <c r="W25" s="6">
        <f t="shared" si="5"/>
        <v>21.875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7">
        <v>21</v>
      </c>
      <c r="AP25" s="5"/>
      <c r="AQ25" s="6">
        <f t="shared" si="10"/>
        <v>0</v>
      </c>
      <c r="AT25" s="5">
        <f t="shared" si="11"/>
        <v>1</v>
      </c>
      <c r="AU25" s="6">
        <f t="shared" si="11"/>
        <v>21.875</v>
      </c>
    </row>
    <row r="26" spans="1:47" x14ac:dyDescent="0.3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>
        <v>1</v>
      </c>
      <c r="O26" s="6">
        <f t="shared" si="3"/>
        <v>27.5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1</v>
      </c>
      <c r="AU26" s="6">
        <f t="shared" si="11"/>
        <v>27.5</v>
      </c>
    </row>
    <row r="27" spans="1:47" x14ac:dyDescent="0.3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3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3">
      <c r="A29" s="5">
        <v>26</v>
      </c>
      <c r="B29" s="5"/>
      <c r="C29" s="6">
        <f t="shared" si="0"/>
        <v>0</v>
      </c>
      <c r="E29" s="5">
        <v>26</v>
      </c>
      <c r="F29" s="5"/>
      <c r="G29" s="6">
        <f t="shared" si="1"/>
        <v>0</v>
      </c>
      <c r="I29" s="5">
        <v>26</v>
      </c>
      <c r="J29" s="5"/>
      <c r="K29" s="6">
        <f t="shared" si="2"/>
        <v>0</v>
      </c>
      <c r="M29" s="5">
        <v>26</v>
      </c>
      <c r="N29" s="5"/>
      <c r="O29" s="6">
        <f t="shared" si="3"/>
        <v>0</v>
      </c>
      <c r="Q29" s="5">
        <v>26</v>
      </c>
      <c r="R29" s="5"/>
      <c r="S29" s="6">
        <f t="shared" si="4"/>
        <v>0</v>
      </c>
      <c r="U29" s="5">
        <v>26</v>
      </c>
      <c r="V29" s="5"/>
      <c r="W29" s="6">
        <f t="shared" si="5"/>
        <v>0</v>
      </c>
      <c r="Y29" s="5">
        <v>26</v>
      </c>
      <c r="Z29" s="5"/>
      <c r="AA29" s="6">
        <f t="shared" si="6"/>
        <v>0</v>
      </c>
      <c r="AC29" s="5">
        <v>26</v>
      </c>
      <c r="AD29" s="5"/>
      <c r="AE29" s="6">
        <f t="shared" si="7"/>
        <v>0</v>
      </c>
      <c r="AG29" s="5">
        <v>26</v>
      </c>
      <c r="AH29" s="5"/>
      <c r="AI29" s="6">
        <f t="shared" si="8"/>
        <v>0</v>
      </c>
      <c r="AK29" s="5">
        <v>26</v>
      </c>
      <c r="AL29" s="5"/>
      <c r="AM29" s="6">
        <f t="shared" si="9"/>
        <v>0</v>
      </c>
      <c r="AO29" s="5">
        <v>26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3">
      <c r="A30" s="5">
        <v>27</v>
      </c>
      <c r="B30" s="5"/>
      <c r="C30" s="6">
        <f t="shared" si="0"/>
        <v>0</v>
      </c>
      <c r="E30" s="5">
        <v>27</v>
      </c>
      <c r="F30" s="5"/>
      <c r="G30" s="6">
        <f t="shared" si="1"/>
        <v>0</v>
      </c>
      <c r="I30" s="5">
        <v>27</v>
      </c>
      <c r="J30" s="5"/>
      <c r="K30" s="6">
        <f t="shared" si="2"/>
        <v>0</v>
      </c>
      <c r="M30" s="5">
        <v>27</v>
      </c>
      <c r="N30" s="5"/>
      <c r="O30" s="6">
        <f t="shared" si="3"/>
        <v>0</v>
      </c>
      <c r="Q30" s="5">
        <v>27</v>
      </c>
      <c r="R30" s="5"/>
      <c r="S30" s="6">
        <f t="shared" si="4"/>
        <v>0</v>
      </c>
      <c r="U30" s="5">
        <v>27</v>
      </c>
      <c r="V30" s="5"/>
      <c r="W30" s="6">
        <f t="shared" si="5"/>
        <v>0</v>
      </c>
      <c r="Y30" s="5">
        <v>27</v>
      </c>
      <c r="Z30" s="5"/>
      <c r="AA30" s="6">
        <f t="shared" si="6"/>
        <v>0</v>
      </c>
      <c r="AC30" s="5">
        <v>27</v>
      </c>
      <c r="AD30" s="5"/>
      <c r="AE30" s="6">
        <f t="shared" si="7"/>
        <v>0</v>
      </c>
      <c r="AG30" s="5">
        <v>27</v>
      </c>
      <c r="AH30" s="5"/>
      <c r="AI30" s="6">
        <f t="shared" si="8"/>
        <v>0</v>
      </c>
      <c r="AK30" s="5">
        <v>27</v>
      </c>
      <c r="AL30" s="5"/>
      <c r="AM30" s="6">
        <f t="shared" si="9"/>
        <v>0</v>
      </c>
      <c r="AO30" s="5">
        <v>27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3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3">
      <c r="B32" s="8">
        <f>SUM(B9:B31)</f>
        <v>3</v>
      </c>
      <c r="C32" s="8">
        <f>SUM(C9:C31)</f>
        <v>53.125</v>
      </c>
      <c r="F32" s="8">
        <f>SUM(F9:F31)</f>
        <v>0</v>
      </c>
      <c r="G32" s="8">
        <f>SUM(G9:G31)</f>
        <v>0</v>
      </c>
      <c r="J32" s="8">
        <f>SUM(J9:J31)</f>
        <v>0</v>
      </c>
      <c r="K32" s="8">
        <f>SUM(K9:K31)</f>
        <v>0</v>
      </c>
      <c r="N32" s="8">
        <f>SUM(N9:N31)</f>
        <v>7</v>
      </c>
      <c r="O32" s="8">
        <f>SUM(O9:O31)</f>
        <v>107.5</v>
      </c>
      <c r="R32" s="8">
        <f>SUM(R9:R31)</f>
        <v>0</v>
      </c>
      <c r="S32" s="8">
        <f>SUM(S9:S31)</f>
        <v>0</v>
      </c>
      <c r="V32" s="8">
        <f>SUM(V9:V31)</f>
        <v>7</v>
      </c>
      <c r="W32" s="8">
        <f>SUM(W9:W31)</f>
        <v>72.916666666666657</v>
      </c>
      <c r="Z32" s="8">
        <f>SUM(Z9:Z31)</f>
        <v>3</v>
      </c>
      <c r="AA32" s="8">
        <f>SUM(AA9:AA31)</f>
        <v>26.25</v>
      </c>
      <c r="AD32" s="8">
        <f>SUM(AD9:AD31)</f>
        <v>5</v>
      </c>
      <c r="AE32" s="8">
        <f>SUM(AE9:AE31)</f>
        <v>40</v>
      </c>
      <c r="AH32" s="8">
        <f>SUM(AH9:AH31)</f>
        <v>3</v>
      </c>
      <c r="AI32" s="8">
        <f>SUM(AI9:AI31)</f>
        <v>20.416666666666668</v>
      </c>
      <c r="AL32" s="8">
        <f>SUM(AL9:AL31)</f>
        <v>8</v>
      </c>
      <c r="AM32" s="8">
        <f>SUM(AM9:AM31)</f>
        <v>48.75</v>
      </c>
      <c r="AP32" s="8">
        <f>SUM(AP9:AP31)</f>
        <v>9</v>
      </c>
      <c r="AQ32" s="8">
        <f>SUM(AQ9:AQ31)</f>
        <v>36.979166666666664</v>
      </c>
      <c r="AT32" s="5">
        <f>SUM(AT9:AT31)</f>
        <v>45</v>
      </c>
      <c r="AU32" s="8">
        <f>SUM(AU9:AU31)</f>
        <v>405.9375</v>
      </c>
    </row>
    <row r="34" spans="9:11" x14ac:dyDescent="0.3">
      <c r="I34" t="s">
        <v>20</v>
      </c>
      <c r="K34" s="9">
        <f>F32+J32+N32+R32+V32+Z32+AD32+AH32+AL32+AP32+B32</f>
        <v>45</v>
      </c>
    </row>
    <row r="35" spans="9:11" x14ac:dyDescent="0.3">
      <c r="I35" t="s">
        <v>21</v>
      </c>
      <c r="K35" s="9">
        <f>G32+K32+O32+S32+W32+AA32+AE32+AI32+AM32+AQ32+C32</f>
        <v>405.9375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BUNDLE 35 SPANISH CEDAR 1.25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dcterms:created xsi:type="dcterms:W3CDTF">2020-05-01T20:11:49Z</dcterms:created>
  <dcterms:modified xsi:type="dcterms:W3CDTF">2020-05-01T20:21:55Z</dcterms:modified>
</cp:coreProperties>
</file>