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ValverdeCR\Documents\Dropbox\SinapsisLabs\Clientes\Slabs\"/>
    </mc:Choice>
  </mc:AlternateContent>
  <bookViews>
    <workbookView xWindow="0" yWindow="0" windowWidth="28800" windowHeight="11235"/>
  </bookViews>
  <sheets>
    <sheet name="BUNDLE 9-SPAN. CEDAR 1.25&quot;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G9" i="1"/>
  <c r="K9" i="1"/>
  <c r="O9" i="1"/>
  <c r="AH9" i="1" s="1"/>
  <c r="S9" i="1"/>
  <c r="W9" i="1"/>
  <c r="AA9" i="1"/>
  <c r="AE9" i="1"/>
  <c r="AG9" i="1"/>
  <c r="C10" i="1"/>
  <c r="AH10" i="1" s="1"/>
  <c r="G10" i="1"/>
  <c r="K10" i="1"/>
  <c r="O10" i="1"/>
  <c r="S10" i="1"/>
  <c r="W10" i="1"/>
  <c r="AA10" i="1"/>
  <c r="AE10" i="1"/>
  <c r="AG10" i="1"/>
  <c r="C11" i="1"/>
  <c r="G11" i="1"/>
  <c r="K11" i="1"/>
  <c r="K30" i="1" s="1"/>
  <c r="O11" i="1"/>
  <c r="O30" i="1" s="1"/>
  <c r="S11" i="1"/>
  <c r="W11" i="1"/>
  <c r="AA11" i="1"/>
  <c r="AE11" i="1"/>
  <c r="AG11" i="1"/>
  <c r="C12" i="1"/>
  <c r="G12" i="1"/>
  <c r="K12" i="1"/>
  <c r="O12" i="1"/>
  <c r="S12" i="1"/>
  <c r="S30" i="1" s="1"/>
  <c r="W12" i="1"/>
  <c r="W30" i="1" s="1"/>
  <c r="AA12" i="1"/>
  <c r="AE12" i="1"/>
  <c r="AG12" i="1"/>
  <c r="C13" i="1"/>
  <c r="AH13" i="1" s="1"/>
  <c r="G13" i="1"/>
  <c r="K13" i="1"/>
  <c r="O13" i="1"/>
  <c r="S13" i="1"/>
  <c r="W13" i="1"/>
  <c r="AA13" i="1"/>
  <c r="AA30" i="1" s="1"/>
  <c r="AE13" i="1"/>
  <c r="AG13" i="1"/>
  <c r="C14" i="1"/>
  <c r="G14" i="1"/>
  <c r="K14" i="1"/>
  <c r="O14" i="1"/>
  <c r="S14" i="1"/>
  <c r="W14" i="1"/>
  <c r="AA14" i="1"/>
  <c r="AE14" i="1"/>
  <c r="AG14" i="1"/>
  <c r="AG30" i="1" s="1"/>
  <c r="AH14" i="1"/>
  <c r="C15" i="1"/>
  <c r="G15" i="1"/>
  <c r="K15" i="1"/>
  <c r="O15" i="1"/>
  <c r="AH15" i="1" s="1"/>
  <c r="S15" i="1"/>
  <c r="W15" i="1"/>
  <c r="AA15" i="1"/>
  <c r="AE15" i="1"/>
  <c r="AG15" i="1"/>
  <c r="C16" i="1"/>
  <c r="AH16" i="1" s="1"/>
  <c r="G16" i="1"/>
  <c r="K16" i="1"/>
  <c r="O16" i="1"/>
  <c r="S16" i="1"/>
  <c r="W16" i="1"/>
  <c r="AA16" i="1"/>
  <c r="AE16" i="1"/>
  <c r="AG16" i="1"/>
  <c r="C17" i="1"/>
  <c r="G17" i="1"/>
  <c r="K17" i="1"/>
  <c r="AH17" i="1" s="1"/>
  <c r="O17" i="1"/>
  <c r="S17" i="1"/>
  <c r="W17" i="1"/>
  <c r="AA17" i="1"/>
  <c r="AE17" i="1"/>
  <c r="AG17" i="1"/>
  <c r="C18" i="1"/>
  <c r="G18" i="1"/>
  <c r="K18" i="1"/>
  <c r="O18" i="1"/>
  <c r="S18" i="1"/>
  <c r="AH18" i="1" s="1"/>
  <c r="W18" i="1"/>
  <c r="AA18" i="1"/>
  <c r="AE18" i="1"/>
  <c r="AG18" i="1"/>
  <c r="C19" i="1"/>
  <c r="AH19" i="1" s="1"/>
  <c r="G19" i="1"/>
  <c r="K19" i="1"/>
  <c r="O19" i="1"/>
  <c r="S19" i="1"/>
  <c r="W19" i="1"/>
  <c r="AA19" i="1"/>
  <c r="AE19" i="1"/>
  <c r="AG19" i="1"/>
  <c r="C20" i="1"/>
  <c r="G20" i="1"/>
  <c r="K20" i="1"/>
  <c r="O20" i="1"/>
  <c r="S20" i="1"/>
  <c r="W20" i="1"/>
  <c r="AA20" i="1"/>
  <c r="AE20" i="1"/>
  <c r="AG20" i="1"/>
  <c r="AH20" i="1"/>
  <c r="C21" i="1"/>
  <c r="G21" i="1"/>
  <c r="K21" i="1"/>
  <c r="O21" i="1"/>
  <c r="S21" i="1"/>
  <c r="W21" i="1"/>
  <c r="AH21" i="1" s="1"/>
  <c r="AA21" i="1"/>
  <c r="AE21" i="1"/>
  <c r="AG21" i="1"/>
  <c r="C22" i="1"/>
  <c r="AH22" i="1" s="1"/>
  <c r="G22" i="1"/>
  <c r="K22" i="1"/>
  <c r="O22" i="1"/>
  <c r="S22" i="1"/>
  <c r="W22" i="1"/>
  <c r="AA22" i="1"/>
  <c r="AE22" i="1"/>
  <c r="AG22" i="1"/>
  <c r="C23" i="1"/>
  <c r="G23" i="1"/>
  <c r="K23" i="1"/>
  <c r="AH23" i="1" s="1"/>
  <c r="O23" i="1"/>
  <c r="S23" i="1"/>
  <c r="W23" i="1"/>
  <c r="AA23" i="1"/>
  <c r="AE23" i="1"/>
  <c r="AG23" i="1"/>
  <c r="C24" i="1"/>
  <c r="G24" i="1"/>
  <c r="K24" i="1"/>
  <c r="AH24" i="1" s="1"/>
  <c r="O24" i="1"/>
  <c r="S24" i="1"/>
  <c r="W24" i="1"/>
  <c r="AA24" i="1"/>
  <c r="AE24" i="1"/>
  <c r="AG24" i="1"/>
  <c r="C25" i="1"/>
  <c r="AH25" i="1" s="1"/>
  <c r="G25" i="1"/>
  <c r="K25" i="1"/>
  <c r="O25" i="1"/>
  <c r="S25" i="1"/>
  <c r="W25" i="1"/>
  <c r="AA25" i="1"/>
  <c r="AE25" i="1"/>
  <c r="AG25" i="1"/>
  <c r="C26" i="1"/>
  <c r="G26" i="1"/>
  <c r="K26" i="1"/>
  <c r="O26" i="1"/>
  <c r="S26" i="1"/>
  <c r="W26" i="1"/>
  <c r="AA26" i="1"/>
  <c r="AE26" i="1"/>
  <c r="AG26" i="1"/>
  <c r="AH26" i="1"/>
  <c r="C27" i="1"/>
  <c r="G27" i="1"/>
  <c r="K27" i="1"/>
  <c r="AH27" i="1" s="1"/>
  <c r="O27" i="1"/>
  <c r="S27" i="1"/>
  <c r="W27" i="1"/>
  <c r="AA27" i="1"/>
  <c r="AE27" i="1"/>
  <c r="AG27" i="1"/>
  <c r="C28" i="1"/>
  <c r="AH28" i="1" s="1"/>
  <c r="G28" i="1"/>
  <c r="K28" i="1"/>
  <c r="O28" i="1"/>
  <c r="S28" i="1"/>
  <c r="W28" i="1"/>
  <c r="AA28" i="1"/>
  <c r="AE28" i="1"/>
  <c r="AG28" i="1"/>
  <c r="B30" i="1"/>
  <c r="C32" i="1" s="1"/>
  <c r="F30" i="1"/>
  <c r="G30" i="1"/>
  <c r="J30" i="1"/>
  <c r="N30" i="1"/>
  <c r="R30" i="1"/>
  <c r="V30" i="1"/>
  <c r="Z30" i="1"/>
  <c r="AD30" i="1"/>
  <c r="AE30" i="1"/>
  <c r="C30" i="1" l="1"/>
  <c r="C33" i="1" s="1"/>
  <c r="AH11" i="1"/>
  <c r="AH30" i="1" s="1"/>
  <c r="AH12" i="1"/>
</calcChain>
</file>

<file path=xl/sharedStrings.xml><?xml version="1.0" encoding="utf-8"?>
<sst xmlns="http://schemas.openxmlformats.org/spreadsheetml/2006/main" count="50" uniqueCount="20">
  <si>
    <t>Qty BF:</t>
  </si>
  <si>
    <t>Qty Pieces:</t>
  </si>
  <si>
    <t>by width</t>
  </si>
  <si>
    <t>Qty BF</t>
  </si>
  <si>
    <t>Qty Pieces/by width</t>
  </si>
  <si>
    <t>Board foot</t>
  </si>
  <si>
    <t>Qty</t>
  </si>
  <si>
    <t>TOTAL</t>
  </si>
  <si>
    <t>inch</t>
  </si>
  <si>
    <t>Length 5 feet</t>
  </si>
  <si>
    <t>Width</t>
  </si>
  <si>
    <t>Length 6 feet</t>
  </si>
  <si>
    <t>Length 7 feet</t>
  </si>
  <si>
    <t>Length 8 feet</t>
  </si>
  <si>
    <t>Length 9 feet</t>
  </si>
  <si>
    <t>Length 10 feet</t>
  </si>
  <si>
    <t>Length 11 feet</t>
  </si>
  <si>
    <t>Length 12 feet</t>
  </si>
  <si>
    <t>SPANISH CEDAR 5/4 INCH -SELECT AND BETTER</t>
  </si>
  <si>
    <t>BUNDLE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</si>
</sst>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AH33"/>
  <sheetViews>
    <sheetView tabSelected="1" topLeftCell="A16" workbookViewId="0">
      <selection activeCell="W40" sqref="W40"/>
    </sheetView>
  </sheetViews>
  <sheetFormatPr defaultRowHeight="15" x14ac:dyDescent="0.25"/>
  <cols>
    <col min="1" max="1" width="6.140625" customWidth="1"/>
    <col min="2" max="2" width="3.85546875" customWidth="1"/>
    <col min="4" max="4" width="2.5703125" customWidth="1"/>
    <col min="5" max="5" width="5" customWidth="1"/>
    <col min="6" max="6" width="3.5703125" customWidth="1"/>
    <col min="8" max="8" width="2" customWidth="1"/>
    <col min="9" max="9" width="5.7109375" customWidth="1"/>
    <col min="10" max="10" width="3.7109375" customWidth="1"/>
    <col min="12" max="12" width="1.7109375" customWidth="1"/>
    <col min="13" max="13" width="5.28515625" customWidth="1"/>
    <col min="14" max="14" width="4" customWidth="1"/>
    <col min="16" max="16" width="1.7109375" customWidth="1"/>
    <col min="17" max="17" width="5.28515625" customWidth="1"/>
    <col min="18" max="18" width="3.85546875" customWidth="1"/>
    <col min="20" max="20" width="2.28515625" customWidth="1"/>
    <col min="21" max="21" width="5.5703125" customWidth="1"/>
    <col min="22" max="22" width="4" customWidth="1"/>
    <col min="24" max="24" width="2.140625" customWidth="1"/>
    <col min="25" max="25" width="6.140625" customWidth="1"/>
    <col min="26" max="26" width="4.28515625" customWidth="1"/>
    <col min="28" max="28" width="3.28515625" customWidth="1"/>
    <col min="29" max="29" width="5.7109375" customWidth="1"/>
    <col min="30" max="30" width="3.7109375" customWidth="1"/>
  </cols>
  <sheetData>
    <row r="1" spans="1:34" x14ac:dyDescent="0.25">
      <c r="J1" s="2"/>
      <c r="K1" s="2" t="s">
        <v>19</v>
      </c>
      <c r="L1" s="2"/>
      <c r="M1" s="2"/>
      <c r="N1" s="2"/>
    </row>
    <row r="2" spans="1:34" x14ac:dyDescent="0.25">
      <c r="J2" s="2" t="s">
        <v>18</v>
      </c>
      <c r="K2" s="2"/>
      <c r="L2" s="2"/>
      <c r="M2" s="2"/>
      <c r="N2" s="2"/>
    </row>
    <row r="4" spans="1:34" x14ac:dyDescent="0.25">
      <c r="A4" s="11" t="s">
        <v>10</v>
      </c>
      <c r="B4" s="12" t="s">
        <v>17</v>
      </c>
      <c r="C4" s="12"/>
      <c r="E4" s="11" t="s">
        <v>10</v>
      </c>
      <c r="F4" s="12" t="s">
        <v>16</v>
      </c>
      <c r="G4" s="12"/>
      <c r="I4" s="11" t="s">
        <v>10</v>
      </c>
      <c r="J4" s="12" t="s">
        <v>15</v>
      </c>
      <c r="K4" s="12"/>
      <c r="M4" s="11" t="s">
        <v>10</v>
      </c>
      <c r="N4" s="12" t="s">
        <v>14</v>
      </c>
      <c r="O4" s="12"/>
      <c r="Q4" s="11" t="s">
        <v>10</v>
      </c>
      <c r="R4" s="12" t="s">
        <v>13</v>
      </c>
      <c r="S4" s="12"/>
      <c r="U4" s="11" t="s">
        <v>10</v>
      </c>
      <c r="V4" s="12" t="s">
        <v>12</v>
      </c>
      <c r="W4" s="12"/>
      <c r="Y4" s="11" t="s">
        <v>10</v>
      </c>
      <c r="Z4" s="12" t="s">
        <v>11</v>
      </c>
      <c r="AA4" s="12"/>
      <c r="AB4" s="13"/>
      <c r="AC4" s="11" t="s">
        <v>10</v>
      </c>
      <c r="AD4" s="12" t="s">
        <v>9</v>
      </c>
      <c r="AE4" s="12"/>
      <c r="AF4" s="12"/>
    </row>
    <row r="5" spans="1:34" x14ac:dyDescent="0.25">
      <c r="A5" s="11" t="s">
        <v>8</v>
      </c>
      <c r="B5" s="11"/>
      <c r="C5" s="10"/>
      <c r="E5" s="11" t="s">
        <v>8</v>
      </c>
      <c r="F5" s="11"/>
      <c r="G5" s="10"/>
      <c r="I5" s="11" t="s">
        <v>8</v>
      </c>
      <c r="J5" s="11"/>
      <c r="K5" s="10"/>
      <c r="M5" s="11" t="s">
        <v>8</v>
      </c>
      <c r="N5" s="11"/>
      <c r="O5" s="10"/>
      <c r="Q5" s="11" t="s">
        <v>8</v>
      </c>
      <c r="R5" s="11"/>
      <c r="S5" s="10"/>
      <c r="U5" s="11" t="s">
        <v>8</v>
      </c>
      <c r="V5" s="11"/>
      <c r="W5" s="10"/>
      <c r="Y5" s="11" t="s">
        <v>8</v>
      </c>
      <c r="Z5" s="11"/>
      <c r="AA5" s="10"/>
      <c r="AB5" s="10"/>
      <c r="AC5" s="11" t="s">
        <v>8</v>
      </c>
      <c r="AD5" s="11"/>
      <c r="AE5" s="10"/>
      <c r="AF5" s="10"/>
    </row>
    <row r="6" spans="1:34" x14ac:dyDescent="0.25">
      <c r="A6" s="3"/>
      <c r="E6" s="3"/>
      <c r="I6" s="3"/>
      <c r="M6" s="3"/>
      <c r="Q6" s="3"/>
      <c r="U6" s="3"/>
      <c r="Y6" s="3"/>
      <c r="AC6" s="3"/>
      <c r="AG6" s="2" t="s">
        <v>7</v>
      </c>
      <c r="AH6" s="2" t="s">
        <v>7</v>
      </c>
    </row>
    <row r="7" spans="1:34" x14ac:dyDescent="0.25">
      <c r="A7" s="3"/>
      <c r="B7" s="10" t="s">
        <v>6</v>
      </c>
      <c r="C7" s="10" t="s">
        <v>5</v>
      </c>
      <c r="E7" s="3"/>
      <c r="F7" s="10" t="s">
        <v>6</v>
      </c>
      <c r="G7" s="10" t="s">
        <v>5</v>
      </c>
      <c r="I7" s="3"/>
      <c r="J7" s="10" t="s">
        <v>6</v>
      </c>
      <c r="K7" s="10" t="s">
        <v>5</v>
      </c>
      <c r="M7" s="3"/>
      <c r="N7" s="10" t="s">
        <v>6</v>
      </c>
      <c r="O7" s="10" t="s">
        <v>5</v>
      </c>
      <c r="Q7" s="3"/>
      <c r="R7" s="10" t="s">
        <v>6</v>
      </c>
      <c r="S7" s="10" t="s">
        <v>5</v>
      </c>
      <c r="U7" s="3"/>
      <c r="V7" s="10" t="s">
        <v>6</v>
      </c>
      <c r="W7" s="10" t="s">
        <v>5</v>
      </c>
      <c r="Y7" s="3"/>
      <c r="Z7" s="10" t="s">
        <v>6</v>
      </c>
      <c r="AA7" s="10" t="s">
        <v>5</v>
      </c>
      <c r="AB7" s="10"/>
      <c r="AC7" s="3"/>
      <c r="AD7" s="10" t="s">
        <v>6</v>
      </c>
      <c r="AE7" s="10" t="s">
        <v>5</v>
      </c>
      <c r="AF7" s="10"/>
      <c r="AG7" s="2" t="s">
        <v>4</v>
      </c>
      <c r="AH7" s="2" t="s">
        <v>3</v>
      </c>
    </row>
    <row r="8" spans="1:34" x14ac:dyDescent="0.25">
      <c r="A8" s="3"/>
      <c r="B8" s="10"/>
      <c r="C8" s="10"/>
      <c r="E8" s="3"/>
      <c r="F8" s="10"/>
      <c r="G8" s="10"/>
      <c r="I8" s="3"/>
      <c r="J8" s="10"/>
      <c r="K8" s="10"/>
      <c r="M8" s="3"/>
      <c r="N8" s="10"/>
      <c r="O8" s="10"/>
      <c r="Q8" s="3"/>
      <c r="R8" s="10"/>
      <c r="S8" s="10"/>
      <c r="U8" s="3"/>
      <c r="V8" s="10"/>
      <c r="W8" s="10"/>
      <c r="Y8" s="3"/>
      <c r="Z8" s="10"/>
      <c r="AA8" s="10"/>
      <c r="AB8" s="10"/>
      <c r="AC8" s="3"/>
      <c r="AD8" s="10"/>
      <c r="AE8" s="10"/>
      <c r="AF8" s="10"/>
      <c r="AG8" s="2" t="s">
        <v>2</v>
      </c>
      <c r="AH8" s="2" t="s">
        <v>2</v>
      </c>
    </row>
    <row r="9" spans="1:34" x14ac:dyDescent="0.25">
      <c r="A9" s="3">
        <v>5</v>
      </c>
      <c r="B9" s="9"/>
      <c r="C9" s="6">
        <f>(144*A9*1.25/144)*B9</f>
        <v>0</v>
      </c>
      <c r="E9" s="3">
        <v>5</v>
      </c>
      <c r="F9" s="9"/>
      <c r="G9" s="6">
        <f>(132*E9*1.25/144)*F9</f>
        <v>0</v>
      </c>
      <c r="I9" s="3">
        <v>5</v>
      </c>
      <c r="J9" s="9"/>
      <c r="K9" s="6">
        <f>(120*I9*1.25/144)*J9</f>
        <v>0</v>
      </c>
      <c r="M9" s="3">
        <v>5</v>
      </c>
      <c r="N9" s="9">
        <v>1</v>
      </c>
      <c r="O9" s="6">
        <f>(108*M9*1.25/144)*N9</f>
        <v>4.6875</v>
      </c>
      <c r="Q9" s="3">
        <v>5</v>
      </c>
      <c r="R9" s="9"/>
      <c r="S9" s="6">
        <f>(96*Q9*1.25/144)*R9</f>
        <v>0</v>
      </c>
      <c r="U9" s="3">
        <v>5</v>
      </c>
      <c r="V9" s="9">
        <v>1</v>
      </c>
      <c r="W9" s="6">
        <f>(84*U9*1.25/144)*V9</f>
        <v>3.6458333333333335</v>
      </c>
      <c r="Y9" s="8">
        <v>5</v>
      </c>
      <c r="Z9" s="9">
        <v>2</v>
      </c>
      <c r="AA9" s="6">
        <f>(72*Y9*1.25/144)*Z9</f>
        <v>6.25</v>
      </c>
      <c r="AB9" s="6"/>
      <c r="AC9" s="7">
        <v>5</v>
      </c>
      <c r="AD9" s="9">
        <v>2</v>
      </c>
      <c r="AE9" s="6">
        <f>(60*AC9*1.25/144)*AD9</f>
        <v>5.208333333333333</v>
      </c>
      <c r="AF9" s="6"/>
      <c r="AG9" s="3">
        <f>B9+F9+J9+N9+R9+V9+Z9+AD9</f>
        <v>6</v>
      </c>
      <c r="AH9" s="5">
        <f>C9+G9+K9+O9+S9+W9+AA9+AE9</f>
        <v>19.791666666666668</v>
      </c>
    </row>
    <row r="10" spans="1:34" x14ac:dyDescent="0.25">
      <c r="A10" s="3">
        <v>6</v>
      </c>
      <c r="B10" s="3"/>
      <c r="C10" s="6">
        <f>(144*A10*1.25/144)*B10</f>
        <v>0</v>
      </c>
      <c r="E10" s="3">
        <v>6</v>
      </c>
      <c r="F10" s="3">
        <v>1</v>
      </c>
      <c r="G10" s="6">
        <f>(132*E10*1.25/144)*F10</f>
        <v>6.875</v>
      </c>
      <c r="I10" s="3">
        <v>6</v>
      </c>
      <c r="J10" s="3">
        <v>2</v>
      </c>
      <c r="K10" s="6">
        <f>(120*I10*1.25/144)*J10</f>
        <v>12.5</v>
      </c>
      <c r="M10" s="3">
        <v>6</v>
      </c>
      <c r="N10" s="3">
        <v>1</v>
      </c>
      <c r="O10" s="6">
        <f>(108*M10*1.25/144)*N10</f>
        <v>5.625</v>
      </c>
      <c r="Q10" s="3">
        <v>6</v>
      </c>
      <c r="R10" s="3"/>
      <c r="S10" s="6">
        <f>(96*Q10*1.25/144)*R10</f>
        <v>0</v>
      </c>
      <c r="U10" s="3">
        <v>6</v>
      </c>
      <c r="V10" s="3">
        <v>6</v>
      </c>
      <c r="W10" s="6">
        <f>(84*U10*1.25/144)*V10</f>
        <v>26.25</v>
      </c>
      <c r="Y10" s="8">
        <v>6</v>
      </c>
      <c r="Z10" s="3">
        <v>1</v>
      </c>
      <c r="AA10" s="6">
        <f>(72*Y10*1.25/144)*Z10</f>
        <v>3.75</v>
      </c>
      <c r="AB10" s="6"/>
      <c r="AC10" s="7">
        <v>6</v>
      </c>
      <c r="AD10" s="3">
        <v>3</v>
      </c>
      <c r="AE10" s="6">
        <f>(60*AC10*1.25/144)*AD10</f>
        <v>9.375</v>
      </c>
      <c r="AF10" s="6"/>
      <c r="AG10" s="3">
        <f>B10+F10+J10+N10+R10+V10+Z10+AD10</f>
        <v>14</v>
      </c>
      <c r="AH10" s="5">
        <f>C10+G10+K10+O10+S10+W10+AA10+AE10</f>
        <v>64.375</v>
      </c>
    </row>
    <row r="11" spans="1:34" x14ac:dyDescent="0.25">
      <c r="A11" s="3">
        <v>7</v>
      </c>
      <c r="B11" s="3"/>
      <c r="C11" s="6">
        <f>(144*A11*1.25/144)*B11</f>
        <v>0</v>
      </c>
      <c r="E11" s="3">
        <v>7</v>
      </c>
      <c r="F11" s="3"/>
      <c r="G11" s="6">
        <f>(132*E11*1.25/144)*F11</f>
        <v>0</v>
      </c>
      <c r="I11" s="3">
        <v>7</v>
      </c>
      <c r="J11" s="3"/>
      <c r="K11" s="6">
        <f>(120*I11*1.25/144)*J11</f>
        <v>0</v>
      </c>
      <c r="M11" s="3">
        <v>7</v>
      </c>
      <c r="N11" s="3">
        <v>4</v>
      </c>
      <c r="O11" s="6">
        <f>(108*M11*1.25/144)*N11</f>
        <v>26.25</v>
      </c>
      <c r="Q11" s="3">
        <v>7</v>
      </c>
      <c r="R11" s="3">
        <v>1</v>
      </c>
      <c r="S11" s="6">
        <f>(96*Q11*1.25/144)*R11</f>
        <v>5.833333333333333</v>
      </c>
      <c r="U11" s="3">
        <v>7</v>
      </c>
      <c r="V11" s="3">
        <v>1</v>
      </c>
      <c r="W11" s="6">
        <f>(84*U11*1.25/144)*V11</f>
        <v>5.104166666666667</v>
      </c>
      <c r="Y11" s="8">
        <v>7</v>
      </c>
      <c r="Z11" s="3">
        <v>1</v>
      </c>
      <c r="AA11" s="6">
        <f>(72*Y11*1.25/144)*Z11</f>
        <v>4.375</v>
      </c>
      <c r="AB11" s="6"/>
      <c r="AC11" s="7">
        <v>7</v>
      </c>
      <c r="AD11" s="3"/>
      <c r="AE11" s="6">
        <f>(60*AC11*1.25/144)*AD11</f>
        <v>0</v>
      </c>
      <c r="AF11" s="6"/>
      <c r="AG11" s="3">
        <f>B11+F11+J11+N11+R11+V11+Z11+AD11</f>
        <v>7</v>
      </c>
      <c r="AH11" s="5">
        <f>C11+G11+K11+O11+S11+W11+AA11+AE11</f>
        <v>41.5625</v>
      </c>
    </row>
    <row r="12" spans="1:34" x14ac:dyDescent="0.25">
      <c r="A12" s="3">
        <v>8</v>
      </c>
      <c r="B12" s="3">
        <v>2</v>
      </c>
      <c r="C12" s="6">
        <f>(144*A12*1.25/144)*B12</f>
        <v>20</v>
      </c>
      <c r="E12" s="3">
        <v>8</v>
      </c>
      <c r="F12" s="3">
        <v>1</v>
      </c>
      <c r="G12" s="6">
        <f>(132*E12*1.25/144)*F12</f>
        <v>9.1666666666666661</v>
      </c>
      <c r="I12" s="3">
        <v>8</v>
      </c>
      <c r="J12" s="3"/>
      <c r="K12" s="6">
        <f>(120*I12*1.25/144)*J12</f>
        <v>0</v>
      </c>
      <c r="M12" s="3">
        <v>8</v>
      </c>
      <c r="N12" s="3">
        <v>1</v>
      </c>
      <c r="O12" s="6">
        <f>(108*M12*1.25/144)*N12</f>
        <v>7.5</v>
      </c>
      <c r="Q12" s="3">
        <v>8</v>
      </c>
      <c r="R12" s="3">
        <v>3</v>
      </c>
      <c r="S12" s="6">
        <f>(96*Q12*1.25/144)*R12</f>
        <v>20</v>
      </c>
      <c r="U12" s="3">
        <v>8</v>
      </c>
      <c r="V12" s="3">
        <v>3</v>
      </c>
      <c r="W12" s="6">
        <f>(84*U12*1.25/144)*V12</f>
        <v>17.5</v>
      </c>
      <c r="Y12" s="8">
        <v>8</v>
      </c>
      <c r="Z12" s="3">
        <v>2</v>
      </c>
      <c r="AA12" s="6">
        <f>(72*Y12*1.25/144)*Z12</f>
        <v>10</v>
      </c>
      <c r="AB12" s="6"/>
      <c r="AC12" s="7">
        <v>8</v>
      </c>
      <c r="AD12" s="3">
        <v>1</v>
      </c>
      <c r="AE12" s="6">
        <f>(60*AC12*1.25/144)*AD12</f>
        <v>4.166666666666667</v>
      </c>
      <c r="AF12" s="6"/>
      <c r="AG12" s="3">
        <f>B12+F12+J12+N12+R12+V12+Z12+AD12</f>
        <v>13</v>
      </c>
      <c r="AH12" s="5">
        <f>C12+G12+K12+O12+S12+W12+AA12+AE12</f>
        <v>88.333333333333329</v>
      </c>
    </row>
    <row r="13" spans="1:34" x14ac:dyDescent="0.25">
      <c r="A13" s="3">
        <v>9</v>
      </c>
      <c r="B13" s="3"/>
      <c r="C13" s="6">
        <f>(144*A13*1.25/144)*B13</f>
        <v>0</v>
      </c>
      <c r="E13" s="3">
        <v>9</v>
      </c>
      <c r="F13" s="3">
        <v>1</v>
      </c>
      <c r="G13" s="6">
        <f>(132*E13*1.25/144)*F13</f>
        <v>10.3125</v>
      </c>
      <c r="I13" s="3">
        <v>9</v>
      </c>
      <c r="J13" s="3"/>
      <c r="K13" s="6">
        <f>(120*I13*1.25/144)*J13</f>
        <v>0</v>
      </c>
      <c r="M13" s="3">
        <v>9</v>
      </c>
      <c r="N13" s="3">
        <v>2</v>
      </c>
      <c r="O13" s="6">
        <f>(108*M13*1.25/144)*N13</f>
        <v>16.875</v>
      </c>
      <c r="Q13" s="3">
        <v>9</v>
      </c>
      <c r="R13" s="3">
        <v>3</v>
      </c>
      <c r="S13" s="6">
        <f>(96*Q13*1.25/144)*R13</f>
        <v>22.5</v>
      </c>
      <c r="U13" s="3">
        <v>9</v>
      </c>
      <c r="V13" s="3">
        <v>1</v>
      </c>
      <c r="W13" s="6">
        <f>(84*U13*1.25/144)*V13</f>
        <v>6.5625</v>
      </c>
      <c r="Y13" s="8">
        <v>9</v>
      </c>
      <c r="Z13" s="3">
        <v>2</v>
      </c>
      <c r="AA13" s="6">
        <f>(72*Y13*1.25/144)*Z13</f>
        <v>11.25</v>
      </c>
      <c r="AB13" s="6"/>
      <c r="AC13" s="7">
        <v>9</v>
      </c>
      <c r="AD13" s="3"/>
      <c r="AE13" s="6">
        <f>(60*AC13*1.25/144)*AD13</f>
        <v>0</v>
      </c>
      <c r="AF13" s="6"/>
      <c r="AG13" s="3">
        <f>B13+F13+J13+N13+R13+V13+Z13+AD13</f>
        <v>9</v>
      </c>
      <c r="AH13" s="5">
        <f>C13+G13+K13+O13+S13+W13+AA13+AE13</f>
        <v>67.5</v>
      </c>
    </row>
    <row r="14" spans="1:34" x14ac:dyDescent="0.25">
      <c r="A14" s="3">
        <v>10</v>
      </c>
      <c r="B14" s="3"/>
      <c r="C14" s="6">
        <f>(144*A14*1.25/144)*B14</f>
        <v>0</v>
      </c>
      <c r="E14" s="3">
        <v>10</v>
      </c>
      <c r="F14" s="3">
        <v>1</v>
      </c>
      <c r="G14" s="6">
        <f>(132*E14*1.25/144)*F14</f>
        <v>11.458333333333334</v>
      </c>
      <c r="I14" s="3">
        <v>10</v>
      </c>
      <c r="J14" s="3"/>
      <c r="K14" s="6">
        <f>(120*I14*1.25/144)*J14</f>
        <v>0</v>
      </c>
      <c r="M14" s="3">
        <v>10</v>
      </c>
      <c r="N14" s="3">
        <v>1</v>
      </c>
      <c r="O14" s="6">
        <f>(108*M14*1.25/144)*N14</f>
        <v>9.375</v>
      </c>
      <c r="Q14" s="3">
        <v>10</v>
      </c>
      <c r="R14" s="3">
        <v>2</v>
      </c>
      <c r="S14" s="6">
        <f>(96*Q14*1.25/144)*R14</f>
        <v>16.666666666666668</v>
      </c>
      <c r="U14" s="3">
        <v>10</v>
      </c>
      <c r="V14" s="3">
        <v>2</v>
      </c>
      <c r="W14" s="6">
        <f>(84*U14*1.25/144)*V14</f>
        <v>14.583333333333334</v>
      </c>
      <c r="Y14" s="8">
        <v>10</v>
      </c>
      <c r="Z14" s="3">
        <v>5</v>
      </c>
      <c r="AA14" s="6">
        <f>(72*Y14*1.25/144)*Z14</f>
        <v>31.25</v>
      </c>
      <c r="AB14" s="6"/>
      <c r="AC14" s="7">
        <v>10</v>
      </c>
      <c r="AD14" s="3"/>
      <c r="AE14" s="6">
        <f>(60*AC14*1.25/144)*AD14</f>
        <v>0</v>
      </c>
      <c r="AF14" s="6"/>
      <c r="AG14" s="3">
        <f>B14+F14+J14+N14+R14+V14+Z14+AD14</f>
        <v>11</v>
      </c>
      <c r="AH14" s="5">
        <f>C14+G14+K14+O14+S14+W14+AA14+AE14</f>
        <v>83.333333333333343</v>
      </c>
    </row>
    <row r="15" spans="1:34" x14ac:dyDescent="0.25">
      <c r="A15" s="3">
        <v>11</v>
      </c>
      <c r="B15" s="3"/>
      <c r="C15" s="6">
        <f>(144*A15*1.25/144)*B15</f>
        <v>0</v>
      </c>
      <c r="E15" s="3">
        <v>11</v>
      </c>
      <c r="F15" s="3">
        <v>2</v>
      </c>
      <c r="G15" s="6">
        <f>(132*E15*1.25/144)*F15</f>
        <v>25.208333333333332</v>
      </c>
      <c r="I15" s="3">
        <v>11</v>
      </c>
      <c r="J15" s="3">
        <v>1</v>
      </c>
      <c r="K15" s="6">
        <f>(120*I15*1.25/144)*J15</f>
        <v>11.458333333333334</v>
      </c>
      <c r="M15" s="3">
        <v>11</v>
      </c>
      <c r="N15" s="3">
        <v>1</v>
      </c>
      <c r="O15" s="6">
        <f>(108*M15*1.25/144)*N15</f>
        <v>10.3125</v>
      </c>
      <c r="Q15" s="3">
        <v>11</v>
      </c>
      <c r="R15" s="3"/>
      <c r="S15" s="6">
        <f>(96*Q15*1.25/144)*R15</f>
        <v>0</v>
      </c>
      <c r="U15" s="3">
        <v>11</v>
      </c>
      <c r="V15" s="3"/>
      <c r="W15" s="6">
        <f>(84*U15*1.25/144)*V15</f>
        <v>0</v>
      </c>
      <c r="Y15" s="8">
        <v>11</v>
      </c>
      <c r="Z15" s="3">
        <v>1</v>
      </c>
      <c r="AA15" s="6">
        <f>(72*Y15*1.25/144)*Z15</f>
        <v>6.875</v>
      </c>
      <c r="AB15" s="6"/>
      <c r="AC15" s="7">
        <v>11</v>
      </c>
      <c r="AD15" s="3"/>
      <c r="AE15" s="6">
        <f>(60*AC15*1.25/144)*AD15</f>
        <v>0</v>
      </c>
      <c r="AF15" s="6"/>
      <c r="AG15" s="3">
        <f>B15+F15+J15+N15+R15+V15+Z15+AD15</f>
        <v>5</v>
      </c>
      <c r="AH15" s="5">
        <f>C15+G15+K15+O15+S15+W15+AA15+AE15</f>
        <v>53.854166666666664</v>
      </c>
    </row>
    <row r="16" spans="1:34" x14ac:dyDescent="0.25">
      <c r="A16" s="3">
        <v>12</v>
      </c>
      <c r="B16" s="3">
        <v>1</v>
      </c>
      <c r="C16" s="6">
        <f>(144*A16*1.25/144)*B16</f>
        <v>15</v>
      </c>
      <c r="E16" s="3">
        <v>12</v>
      </c>
      <c r="F16" s="3"/>
      <c r="G16" s="6">
        <f>(132*E16*1.25/144)*F16</f>
        <v>0</v>
      </c>
      <c r="I16" s="3">
        <v>12</v>
      </c>
      <c r="J16" s="3">
        <v>1</v>
      </c>
      <c r="K16" s="6">
        <f>(120*I16*1.25/144)*J16</f>
        <v>12.5</v>
      </c>
      <c r="M16" s="3">
        <v>12</v>
      </c>
      <c r="N16" s="3">
        <v>2</v>
      </c>
      <c r="O16" s="6">
        <f>(108*M16*1.25/144)*N16</f>
        <v>22.5</v>
      </c>
      <c r="Q16" s="3">
        <v>12</v>
      </c>
      <c r="R16" s="3">
        <v>2</v>
      </c>
      <c r="S16" s="6">
        <f>(96*Q16*1.25/144)*R16</f>
        <v>20</v>
      </c>
      <c r="U16" s="3">
        <v>12</v>
      </c>
      <c r="V16" s="3">
        <v>2</v>
      </c>
      <c r="W16" s="6">
        <f>(84*U16*1.25/144)*V16</f>
        <v>17.5</v>
      </c>
      <c r="Y16" s="8">
        <v>12</v>
      </c>
      <c r="Z16" s="3">
        <v>2</v>
      </c>
      <c r="AA16" s="6">
        <f>(72*Y16*1.25/144)*Z16</f>
        <v>15</v>
      </c>
      <c r="AB16" s="6"/>
      <c r="AC16" s="7">
        <v>12</v>
      </c>
      <c r="AD16" s="3"/>
      <c r="AE16" s="6">
        <f>(60*AC16*1.25/144)*AD16</f>
        <v>0</v>
      </c>
      <c r="AF16" s="6"/>
      <c r="AG16" s="3">
        <f>B16+F16+J16+N16+R16+V16+Z16+AD16</f>
        <v>10</v>
      </c>
      <c r="AH16" s="5">
        <f>C16+G16+K16+O16+S16+W16+AA16+AE16</f>
        <v>102.5</v>
      </c>
    </row>
    <row r="17" spans="1:34" x14ac:dyDescent="0.25">
      <c r="A17" s="3">
        <v>13</v>
      </c>
      <c r="B17" s="3">
        <v>3</v>
      </c>
      <c r="C17" s="6">
        <f>(144*A17*1.25/144)*B17</f>
        <v>48.75</v>
      </c>
      <c r="E17" s="3">
        <v>13</v>
      </c>
      <c r="F17" s="3"/>
      <c r="G17" s="6">
        <f>(132*E17*1.25/144)*F17</f>
        <v>0</v>
      </c>
      <c r="I17" s="3">
        <v>13</v>
      </c>
      <c r="J17" s="3">
        <v>1</v>
      </c>
      <c r="K17" s="6">
        <f>(120*I17*1.25/144)*J17</f>
        <v>13.541666666666666</v>
      </c>
      <c r="M17" s="3">
        <v>13</v>
      </c>
      <c r="N17" s="3">
        <v>1</v>
      </c>
      <c r="O17" s="6">
        <f>(108*M17*1.25/144)*N17</f>
        <v>12.1875</v>
      </c>
      <c r="Q17" s="3">
        <v>13</v>
      </c>
      <c r="R17" s="3">
        <v>1</v>
      </c>
      <c r="S17" s="6">
        <f>(96*Q17*1.25/144)*R17</f>
        <v>10.833333333333334</v>
      </c>
      <c r="U17" s="3">
        <v>13</v>
      </c>
      <c r="V17" s="3"/>
      <c r="W17" s="6">
        <f>(84*U17*1.25/144)*V17</f>
        <v>0</v>
      </c>
      <c r="Y17" s="8">
        <v>13</v>
      </c>
      <c r="Z17" s="3"/>
      <c r="AA17" s="6">
        <f>(72*Y17*1.25/144)*Z17</f>
        <v>0</v>
      </c>
      <c r="AB17" s="6"/>
      <c r="AC17" s="7">
        <v>13</v>
      </c>
      <c r="AD17" s="3"/>
      <c r="AE17" s="6">
        <f>(60*AC17*1.25/144)*AD17</f>
        <v>0</v>
      </c>
      <c r="AF17" s="6"/>
      <c r="AG17" s="3">
        <f>B17+F17+J17+N17+R17+V17+Z17+AD17</f>
        <v>6</v>
      </c>
      <c r="AH17" s="5">
        <f>C17+G17+K17+O17+S17+W17+AA17+AE17</f>
        <v>85.312499999999986</v>
      </c>
    </row>
    <row r="18" spans="1:34" x14ac:dyDescent="0.25">
      <c r="A18" s="3">
        <v>14</v>
      </c>
      <c r="B18" s="3"/>
      <c r="C18" s="6">
        <f>(144*A18*1.25/144)*B18</f>
        <v>0</v>
      </c>
      <c r="E18" s="3">
        <v>14</v>
      </c>
      <c r="F18" s="3"/>
      <c r="G18" s="6">
        <f>(132*E18*1.25/144)*F18</f>
        <v>0</v>
      </c>
      <c r="I18" s="3">
        <v>14</v>
      </c>
      <c r="J18" s="3"/>
      <c r="K18" s="6">
        <f>(120*I18*1.25/144)*J18</f>
        <v>0</v>
      </c>
      <c r="M18" s="3">
        <v>14</v>
      </c>
      <c r="N18" s="3"/>
      <c r="O18" s="6">
        <f>(108*M18*1.25/144)*N18</f>
        <v>0</v>
      </c>
      <c r="Q18" s="3">
        <v>14</v>
      </c>
      <c r="R18" s="3"/>
      <c r="S18" s="6">
        <f>(96*Q18*1.25/144)*R18</f>
        <v>0</v>
      </c>
      <c r="U18" s="3">
        <v>14</v>
      </c>
      <c r="V18" s="3">
        <v>1</v>
      </c>
      <c r="W18" s="6">
        <f>(84*U18*1.25/144)*V18</f>
        <v>10.208333333333334</v>
      </c>
      <c r="Y18" s="8">
        <v>14</v>
      </c>
      <c r="Z18" s="3"/>
      <c r="AA18" s="6">
        <f>(72*Y18*1.25/144)*Z18</f>
        <v>0</v>
      </c>
      <c r="AB18" s="6"/>
      <c r="AC18" s="7">
        <v>14</v>
      </c>
      <c r="AD18" s="3"/>
      <c r="AE18" s="6">
        <f>(60*AC18*1.25/144)*AD18</f>
        <v>0</v>
      </c>
      <c r="AF18" s="6"/>
      <c r="AG18" s="3">
        <f>B18+F18+J18+N18+R18+V18+Z18+AD18</f>
        <v>1</v>
      </c>
      <c r="AH18" s="5">
        <f>C18+G18+K18+O18+S18+W18+AA18+AE18</f>
        <v>10.208333333333334</v>
      </c>
    </row>
    <row r="19" spans="1:34" x14ac:dyDescent="0.25">
      <c r="A19" s="3">
        <v>15</v>
      </c>
      <c r="B19" s="3"/>
      <c r="C19" s="6">
        <f>(144*A19*1.25/144)*B19</f>
        <v>0</v>
      </c>
      <c r="E19" s="3">
        <v>15</v>
      </c>
      <c r="F19" s="3"/>
      <c r="G19" s="6">
        <f>(132*E19*1.25/144)*F19</f>
        <v>0</v>
      </c>
      <c r="I19" s="3">
        <v>15</v>
      </c>
      <c r="J19" s="3"/>
      <c r="K19" s="6">
        <f>(120*I19*1.25/144)*J19</f>
        <v>0</v>
      </c>
      <c r="M19" s="3">
        <v>15</v>
      </c>
      <c r="N19" s="3">
        <v>1</v>
      </c>
      <c r="O19" s="6">
        <f>(108*M19*1.25/144)*N19</f>
        <v>14.0625</v>
      </c>
      <c r="Q19" s="3">
        <v>15</v>
      </c>
      <c r="R19" s="3"/>
      <c r="S19" s="6">
        <f>(96*Q19*1.25/144)*R19</f>
        <v>0</v>
      </c>
      <c r="U19" s="3">
        <v>15</v>
      </c>
      <c r="V19" s="3">
        <v>1</v>
      </c>
      <c r="W19" s="6">
        <f>(84*U19*1.25/144)*V19</f>
        <v>10.9375</v>
      </c>
      <c r="Y19" s="8">
        <v>15</v>
      </c>
      <c r="Z19" s="3"/>
      <c r="AA19" s="6">
        <f>(72*Y19*1.25/144)*Z19</f>
        <v>0</v>
      </c>
      <c r="AB19" s="6"/>
      <c r="AC19" s="7">
        <v>15</v>
      </c>
      <c r="AD19" s="3"/>
      <c r="AE19" s="6">
        <f>(60*AC19*1.25/144)*AD19</f>
        <v>0</v>
      </c>
      <c r="AF19" s="6"/>
      <c r="AG19" s="3">
        <f>B19+F19+J19+N19+R19+V19+Z19+AD19</f>
        <v>2</v>
      </c>
      <c r="AH19" s="5">
        <f>C19+G19+K19+O19+S19+W19+AA19+AE19</f>
        <v>25</v>
      </c>
    </row>
    <row r="20" spans="1:34" x14ac:dyDescent="0.25">
      <c r="A20" s="3">
        <v>16</v>
      </c>
      <c r="B20" s="3"/>
      <c r="C20" s="6">
        <f>(144*A20*1.25/144)*B20</f>
        <v>0</v>
      </c>
      <c r="E20" s="3">
        <v>16</v>
      </c>
      <c r="F20" s="3"/>
      <c r="G20" s="6">
        <f>(132*E20*1.25/144)*F20</f>
        <v>0</v>
      </c>
      <c r="I20" s="3">
        <v>16</v>
      </c>
      <c r="J20" s="3"/>
      <c r="K20" s="6">
        <f>(120*I20*1.25/144)*J20</f>
        <v>0</v>
      </c>
      <c r="M20" s="3">
        <v>16</v>
      </c>
      <c r="N20" s="3"/>
      <c r="O20" s="6">
        <f>(108*M20*1.25/144)*N20</f>
        <v>0</v>
      </c>
      <c r="Q20" s="3">
        <v>16</v>
      </c>
      <c r="R20" s="3"/>
      <c r="S20" s="6">
        <f>(96*Q20*1.25/144)*R20</f>
        <v>0</v>
      </c>
      <c r="U20" s="3">
        <v>16</v>
      </c>
      <c r="V20" s="3">
        <v>1</v>
      </c>
      <c r="W20" s="6">
        <f>(84*U20*1.25/144)*V20</f>
        <v>11.666666666666666</v>
      </c>
      <c r="Y20" s="8">
        <v>16</v>
      </c>
      <c r="Z20" s="3"/>
      <c r="AA20" s="6">
        <f>(72*Y20*1.25/144)*Z20</f>
        <v>0</v>
      </c>
      <c r="AB20" s="6"/>
      <c r="AC20" s="7">
        <v>16</v>
      </c>
      <c r="AD20" s="3"/>
      <c r="AE20" s="6">
        <f>(60*AC20*1.25/144)*AD20</f>
        <v>0</v>
      </c>
      <c r="AF20" s="6"/>
      <c r="AG20" s="3">
        <f>B20+F20+J20+N20+R20+V20+Z20+AD20</f>
        <v>1</v>
      </c>
      <c r="AH20" s="5">
        <f>C20+G20+K20+O20+S20+W20+AA20+AE20</f>
        <v>11.666666666666666</v>
      </c>
    </row>
    <row r="21" spans="1:34" x14ac:dyDescent="0.25">
      <c r="A21" s="3">
        <v>17</v>
      </c>
      <c r="B21" s="3"/>
      <c r="C21" s="6">
        <f>(144*A21*1.25/144)*B21</f>
        <v>0</v>
      </c>
      <c r="E21" s="3">
        <v>17</v>
      </c>
      <c r="F21" s="3"/>
      <c r="G21" s="6">
        <f>(132*E21*1.25/144)*F21</f>
        <v>0</v>
      </c>
      <c r="I21" s="3">
        <v>17</v>
      </c>
      <c r="J21" s="3"/>
      <c r="K21" s="6">
        <f>(120*I21*1.25/144)*J21</f>
        <v>0</v>
      </c>
      <c r="M21" s="3">
        <v>17</v>
      </c>
      <c r="N21" s="3"/>
      <c r="O21" s="6">
        <f>(108*M21*1.25/144)*N21</f>
        <v>0</v>
      </c>
      <c r="Q21" s="3">
        <v>17</v>
      </c>
      <c r="R21" s="3"/>
      <c r="S21" s="6">
        <f>(96*Q21*1.25/144)*R21</f>
        <v>0</v>
      </c>
      <c r="U21" s="3">
        <v>17</v>
      </c>
      <c r="V21" s="3">
        <v>1</v>
      </c>
      <c r="W21" s="6">
        <f>(84*U21*1.25/144)*V21</f>
        <v>12.395833333333334</v>
      </c>
      <c r="Y21" s="8">
        <v>17</v>
      </c>
      <c r="Z21" s="3"/>
      <c r="AA21" s="6">
        <f>(72*Y21*1.25/144)*Z21</f>
        <v>0</v>
      </c>
      <c r="AB21" s="6"/>
      <c r="AC21" s="7">
        <v>17</v>
      </c>
      <c r="AD21" s="3"/>
      <c r="AE21" s="6">
        <f>(60*AC21*1.25/144)*AD21</f>
        <v>0</v>
      </c>
      <c r="AF21" s="6"/>
      <c r="AG21" s="3">
        <f>B21+F21+J21+N21+R21+V21+Z21+AD21</f>
        <v>1</v>
      </c>
      <c r="AH21" s="5">
        <f>C21+G21+K21+O21+S21+W21+AA21+AE21</f>
        <v>12.395833333333334</v>
      </c>
    </row>
    <row r="22" spans="1:34" x14ac:dyDescent="0.25">
      <c r="A22" s="3">
        <v>18</v>
      </c>
      <c r="B22" s="3"/>
      <c r="C22" s="6">
        <f>(144*A22*1.25/144)*B22</f>
        <v>0</v>
      </c>
      <c r="E22" s="3">
        <v>18</v>
      </c>
      <c r="F22" s="3"/>
      <c r="G22" s="6">
        <f>(132*E22*1.25/144)*F22</f>
        <v>0</v>
      </c>
      <c r="I22" s="3">
        <v>18</v>
      </c>
      <c r="J22" s="3"/>
      <c r="K22" s="6">
        <f>(120*I22*1.25/144)*J22</f>
        <v>0</v>
      </c>
      <c r="M22" s="3">
        <v>18</v>
      </c>
      <c r="N22" s="3"/>
      <c r="O22" s="6">
        <f>(108*M22*1.25/144)*N22</f>
        <v>0</v>
      </c>
      <c r="Q22" s="3">
        <v>18</v>
      </c>
      <c r="R22" s="3"/>
      <c r="S22" s="6">
        <f>(96*Q22*1.25/144)*R22</f>
        <v>0</v>
      </c>
      <c r="U22" s="3">
        <v>18</v>
      </c>
      <c r="V22" s="3"/>
      <c r="W22" s="6">
        <f>(84*U22*1.25/144)*V22</f>
        <v>0</v>
      </c>
      <c r="Y22" s="8">
        <v>18</v>
      </c>
      <c r="Z22" s="3"/>
      <c r="AA22" s="6">
        <f>(72*Y22*1.25/144)*Z22</f>
        <v>0</v>
      </c>
      <c r="AB22" s="6"/>
      <c r="AC22" s="7">
        <v>18</v>
      </c>
      <c r="AD22" s="3"/>
      <c r="AE22" s="6">
        <f>(60*AC22*1.25/144)*AD22</f>
        <v>0</v>
      </c>
      <c r="AF22" s="6"/>
      <c r="AG22" s="3">
        <f>B22+F22+J22+N22+R22+V22+Z22+AD22</f>
        <v>0</v>
      </c>
      <c r="AH22" s="5">
        <f>C22+G22+K22+O22+S22+W22+AA22+AE22</f>
        <v>0</v>
      </c>
    </row>
    <row r="23" spans="1:34" x14ac:dyDescent="0.25">
      <c r="A23" s="3">
        <v>19</v>
      </c>
      <c r="B23" s="3"/>
      <c r="C23" s="6">
        <f>(144*A23*1.25/144)*B23</f>
        <v>0</v>
      </c>
      <c r="E23" s="3">
        <v>19</v>
      </c>
      <c r="F23" s="3"/>
      <c r="G23" s="6">
        <f>(132*E23*1.25/144)*F23</f>
        <v>0</v>
      </c>
      <c r="I23" s="3">
        <v>19</v>
      </c>
      <c r="J23" s="3"/>
      <c r="K23" s="6">
        <f>(120*I23*1.25/144)*J23</f>
        <v>0</v>
      </c>
      <c r="M23" s="3">
        <v>19</v>
      </c>
      <c r="N23" s="3"/>
      <c r="O23" s="6">
        <f>(108*M23*1.25/144)*N23</f>
        <v>0</v>
      </c>
      <c r="Q23" s="3">
        <v>19</v>
      </c>
      <c r="R23" s="3">
        <v>2</v>
      </c>
      <c r="S23" s="6">
        <f>(96*Q23*1.25/144)*R23</f>
        <v>31.666666666666668</v>
      </c>
      <c r="U23" s="3">
        <v>19</v>
      </c>
      <c r="V23" s="3"/>
      <c r="W23" s="6">
        <f>(84*U23*1.25/144)*V23</f>
        <v>0</v>
      </c>
      <c r="Y23" s="8">
        <v>19</v>
      </c>
      <c r="Z23" s="3"/>
      <c r="AA23" s="6">
        <f>(72*Y23*1.25/144)*Z23</f>
        <v>0</v>
      </c>
      <c r="AB23" s="6"/>
      <c r="AC23" s="7">
        <v>19</v>
      </c>
      <c r="AD23" s="3"/>
      <c r="AE23" s="6">
        <f>(60*AC23*1.25/144)*AD23</f>
        <v>0</v>
      </c>
      <c r="AF23" s="6"/>
      <c r="AG23" s="3">
        <f>B23+F23+J23+N23+R23+V23+Z23+AD23</f>
        <v>2</v>
      </c>
      <c r="AH23" s="5">
        <f>C23+G23+K23+O23+S23+W23+AA23+AE23</f>
        <v>31.666666666666668</v>
      </c>
    </row>
    <row r="24" spans="1:34" x14ac:dyDescent="0.25">
      <c r="A24" s="3">
        <v>20</v>
      </c>
      <c r="B24" s="3"/>
      <c r="C24" s="6">
        <f>(144*A24*1.25/144)*B24</f>
        <v>0</v>
      </c>
      <c r="E24" s="3">
        <v>20</v>
      </c>
      <c r="F24" s="3"/>
      <c r="G24" s="6">
        <f>(132*E24*1.25/144)*F24</f>
        <v>0</v>
      </c>
      <c r="I24" s="3">
        <v>20</v>
      </c>
      <c r="J24" s="3"/>
      <c r="K24" s="6">
        <f>(120*I24*1.25/144)*J24</f>
        <v>0</v>
      </c>
      <c r="M24" s="3">
        <v>20</v>
      </c>
      <c r="N24" s="3"/>
      <c r="O24" s="6">
        <f>(108*M24*1.25/144)*N24</f>
        <v>0</v>
      </c>
      <c r="Q24" s="3">
        <v>20</v>
      </c>
      <c r="R24" s="3">
        <v>1</v>
      </c>
      <c r="S24" s="6">
        <f>(96*Q24*1.25/144)*R24</f>
        <v>16.666666666666668</v>
      </c>
      <c r="U24" s="3">
        <v>20</v>
      </c>
      <c r="V24" s="3">
        <v>2</v>
      </c>
      <c r="W24" s="6">
        <f>(84*U24*1.25/144)*V24</f>
        <v>29.166666666666668</v>
      </c>
      <c r="Y24" s="8">
        <v>20</v>
      </c>
      <c r="Z24" s="3"/>
      <c r="AA24" s="6">
        <f>(72*Y24*1.25/144)*Z24</f>
        <v>0</v>
      </c>
      <c r="AB24" s="6"/>
      <c r="AC24" s="7">
        <v>20</v>
      </c>
      <c r="AD24" s="3"/>
      <c r="AE24" s="6">
        <f>(60*AC24*1.25/144)*AD24</f>
        <v>0</v>
      </c>
      <c r="AF24" s="6"/>
      <c r="AG24" s="3">
        <f>B24+F24+J24+N24+R24+V24+Z24+AD24</f>
        <v>3</v>
      </c>
      <c r="AH24" s="5">
        <f>C24+G24+K24+O24+S24+W24+AA24+AE24</f>
        <v>45.833333333333336</v>
      </c>
    </row>
    <row r="25" spans="1:34" x14ac:dyDescent="0.25">
      <c r="A25" s="3">
        <v>21</v>
      </c>
      <c r="B25" s="3"/>
      <c r="C25" s="6">
        <f>(144*A25*1.25/144)*B25</f>
        <v>0</v>
      </c>
      <c r="E25" s="3">
        <v>21</v>
      </c>
      <c r="F25" s="3"/>
      <c r="G25" s="6">
        <f>(132*E25*1.25/144)*F25</f>
        <v>0</v>
      </c>
      <c r="I25" s="3">
        <v>21</v>
      </c>
      <c r="J25" s="3"/>
      <c r="K25" s="6">
        <f>(120*I25*1.25/144)*J25</f>
        <v>0</v>
      </c>
      <c r="M25" s="3">
        <v>21</v>
      </c>
      <c r="N25" s="3"/>
      <c r="O25" s="6">
        <f>(108*M25*1.25/144)*N25</f>
        <v>0</v>
      </c>
      <c r="Q25" s="3">
        <v>21</v>
      </c>
      <c r="R25" s="3"/>
      <c r="S25" s="6">
        <f>(96*Q25*1.25/144)*R25</f>
        <v>0</v>
      </c>
      <c r="U25" s="3">
        <v>21</v>
      </c>
      <c r="V25" s="3">
        <v>1</v>
      </c>
      <c r="W25" s="6">
        <f>(84*U25*1.25/144)*V25</f>
        <v>15.3125</v>
      </c>
      <c r="Y25" s="8">
        <v>21</v>
      </c>
      <c r="Z25" s="3"/>
      <c r="AA25" s="6">
        <f>(72*Y25*1.25/144)*Z25</f>
        <v>0</v>
      </c>
      <c r="AB25" s="6"/>
      <c r="AC25" s="7">
        <v>21</v>
      </c>
      <c r="AD25" s="3"/>
      <c r="AE25" s="6">
        <f>(60*AC25*1.25/144)*AD25</f>
        <v>0</v>
      </c>
      <c r="AF25" s="6"/>
      <c r="AG25" s="3">
        <f>B25+F25+J25+N25+R25+V25+Z25+AD25</f>
        <v>1</v>
      </c>
      <c r="AH25" s="5">
        <f>C25+G25+K25+O25+S25+W25+AA25+AE25</f>
        <v>15.3125</v>
      </c>
    </row>
    <row r="26" spans="1:34" x14ac:dyDescent="0.25">
      <c r="A26" s="3">
        <v>22</v>
      </c>
      <c r="B26" s="3"/>
      <c r="C26" s="6">
        <f>(144*A26*1.25/144)*B26</f>
        <v>0</v>
      </c>
      <c r="E26" s="3">
        <v>22</v>
      </c>
      <c r="F26" s="3"/>
      <c r="G26" s="6">
        <f>(132*E26*1.25/144)*F26</f>
        <v>0</v>
      </c>
      <c r="I26" s="3">
        <v>22</v>
      </c>
      <c r="J26" s="3"/>
      <c r="K26" s="6">
        <f>(120*I26*1.25/144)*J26</f>
        <v>0</v>
      </c>
      <c r="M26" s="3">
        <v>22</v>
      </c>
      <c r="N26" s="3"/>
      <c r="O26" s="6">
        <f>(108*M26*1.25/144)*N26</f>
        <v>0</v>
      </c>
      <c r="Q26" s="3">
        <v>22</v>
      </c>
      <c r="R26" s="3">
        <v>1</v>
      </c>
      <c r="S26" s="6">
        <f>(96*Q26*1.25/144)*R26</f>
        <v>18.333333333333332</v>
      </c>
      <c r="U26" s="3">
        <v>22</v>
      </c>
      <c r="V26" s="3"/>
      <c r="W26" s="6">
        <f>(84*U26*1.25/144)*V26</f>
        <v>0</v>
      </c>
      <c r="Y26" s="8">
        <v>22</v>
      </c>
      <c r="Z26" s="3"/>
      <c r="AA26" s="6">
        <f>(72*Y26*1.25/144)*Z26</f>
        <v>0</v>
      </c>
      <c r="AB26" s="6"/>
      <c r="AC26" s="7">
        <v>22</v>
      </c>
      <c r="AD26" s="3"/>
      <c r="AE26" s="6">
        <f>(60*AC26*1.25/144)*AD26</f>
        <v>0</v>
      </c>
      <c r="AF26" s="6"/>
      <c r="AG26" s="3">
        <f>B26+F26+J26+N26+R26+V26+Z26+AD26</f>
        <v>1</v>
      </c>
      <c r="AH26" s="5">
        <f>C26+G26+K26+O26+S26+W26+AA26+AE26</f>
        <v>18.333333333333332</v>
      </c>
    </row>
    <row r="27" spans="1:34" x14ac:dyDescent="0.25">
      <c r="A27" s="3">
        <v>23</v>
      </c>
      <c r="B27" s="3"/>
      <c r="C27" s="6">
        <f>(144*A27*1.25/144)*B27</f>
        <v>0</v>
      </c>
      <c r="E27" s="3">
        <v>23</v>
      </c>
      <c r="F27" s="3"/>
      <c r="G27" s="6">
        <f>(132*E27*1.25/144)*F27</f>
        <v>0</v>
      </c>
      <c r="I27" s="3">
        <v>23</v>
      </c>
      <c r="J27" s="3"/>
      <c r="K27" s="6">
        <f>(120*I27*1.25/144)*J27</f>
        <v>0</v>
      </c>
      <c r="M27" s="3">
        <v>23</v>
      </c>
      <c r="N27" s="3"/>
      <c r="O27" s="6">
        <f>(108*M27*1.25/144)*N27</f>
        <v>0</v>
      </c>
      <c r="Q27" s="3">
        <v>23</v>
      </c>
      <c r="R27" s="3"/>
      <c r="S27" s="6">
        <f>(96*Q27*1.25/144)*R27</f>
        <v>0</v>
      </c>
      <c r="U27" s="3">
        <v>23</v>
      </c>
      <c r="V27" s="3"/>
      <c r="W27" s="6">
        <f>(84*U27*1.25/144)*V27</f>
        <v>0</v>
      </c>
      <c r="Y27" s="8">
        <v>23</v>
      </c>
      <c r="Z27" s="3"/>
      <c r="AA27" s="6">
        <f>(72*Y27*1.25/144)*Z27</f>
        <v>0</v>
      </c>
      <c r="AB27" s="6"/>
      <c r="AC27" s="7">
        <v>23</v>
      </c>
      <c r="AD27" s="3"/>
      <c r="AE27" s="6">
        <f>(60*AC27*1.25/144)*AD27</f>
        <v>0</v>
      </c>
      <c r="AF27" s="6"/>
      <c r="AG27" s="3">
        <f>B27+F27+J27+N27+R27+V27+Z27+AD27</f>
        <v>0</v>
      </c>
      <c r="AH27" s="5">
        <f>C27+G27+K27+O27+S27+W27+AA27+AE27</f>
        <v>0</v>
      </c>
    </row>
    <row r="28" spans="1:34" x14ac:dyDescent="0.25">
      <c r="A28" s="3">
        <v>24</v>
      </c>
      <c r="B28" s="3"/>
      <c r="C28" s="6">
        <f>(144*A28*1.25/144)*B28</f>
        <v>0</v>
      </c>
      <c r="E28" s="3">
        <v>24</v>
      </c>
      <c r="F28" s="3"/>
      <c r="G28" s="6">
        <f>(132*E28*1.25/144)*F28</f>
        <v>0</v>
      </c>
      <c r="I28" s="3">
        <v>24</v>
      </c>
      <c r="J28" s="3"/>
      <c r="K28" s="6">
        <f>(120*I28*1.25/144)*J28</f>
        <v>0</v>
      </c>
      <c r="M28" s="3">
        <v>24</v>
      </c>
      <c r="N28" s="3"/>
      <c r="O28" s="6">
        <f>(108*M28*1.25/144)*N28</f>
        <v>0</v>
      </c>
      <c r="Q28" s="3">
        <v>24</v>
      </c>
      <c r="R28" s="3"/>
      <c r="S28" s="6">
        <f>(96*Q28*1.25/144)*R28</f>
        <v>0</v>
      </c>
      <c r="U28" s="3">
        <v>24</v>
      </c>
      <c r="V28" s="3"/>
      <c r="W28" s="6">
        <f>(84*U28*1.25/144)*V28</f>
        <v>0</v>
      </c>
      <c r="Y28" s="8">
        <v>24</v>
      </c>
      <c r="Z28" s="3"/>
      <c r="AA28" s="6">
        <f>(72*Y28*1.25/144)*Z28</f>
        <v>0</v>
      </c>
      <c r="AB28" s="6"/>
      <c r="AC28" s="7">
        <v>24</v>
      </c>
      <c r="AD28" s="3"/>
      <c r="AE28" s="6">
        <f>(60*AC28*1.25/144)*AD28</f>
        <v>0</v>
      </c>
      <c r="AF28" s="6"/>
      <c r="AG28" s="3">
        <f>B28+F28+J28+N28+R28+V28+Z28+AD28</f>
        <v>0</v>
      </c>
      <c r="AH28" s="5">
        <f>C28+G28+K28+O28+S28+W28+AA28+AE28</f>
        <v>0</v>
      </c>
    </row>
    <row r="29" spans="1:34" x14ac:dyDescent="0.25">
      <c r="A29" s="3"/>
      <c r="B29" s="3"/>
      <c r="C29" s="3"/>
      <c r="E29" s="3"/>
      <c r="F29" s="3"/>
      <c r="G29" s="3"/>
      <c r="I29" s="3"/>
      <c r="J29" s="3"/>
      <c r="K29" s="3"/>
      <c r="M29" s="3"/>
      <c r="N29" s="3"/>
      <c r="O29" s="3"/>
      <c r="Q29" s="3"/>
      <c r="R29" s="3"/>
      <c r="S29" s="3"/>
      <c r="U29" s="3"/>
      <c r="V29" s="3"/>
      <c r="W29" s="3"/>
    </row>
    <row r="30" spans="1:34" x14ac:dyDescent="0.25">
      <c r="B30" s="4">
        <f>SUM(B9:B29)</f>
        <v>6</v>
      </c>
      <c r="C30" s="4">
        <f>SUM(C9:C29)</f>
        <v>83.75</v>
      </c>
      <c r="F30" s="4">
        <f>SUM(F9:F29)</f>
        <v>6</v>
      </c>
      <c r="G30" s="4">
        <f>SUM(G9:G29)</f>
        <v>63.020833333333329</v>
      </c>
      <c r="J30" s="4">
        <f>SUM(J9:J29)</f>
        <v>5</v>
      </c>
      <c r="K30" s="4">
        <f>SUM(K9:K29)</f>
        <v>50</v>
      </c>
      <c r="N30" s="4">
        <f>SUM(N9:N29)</f>
        <v>15</v>
      </c>
      <c r="O30" s="4">
        <f>SUM(O9:O29)</f>
        <v>129.375</v>
      </c>
      <c r="R30" s="4">
        <f>SUM(R9:R29)</f>
        <v>16</v>
      </c>
      <c r="S30" s="4">
        <f>SUM(S9:S29)</f>
        <v>162.5</v>
      </c>
      <c r="V30" s="4">
        <f>SUM(V9:V29)</f>
        <v>23</v>
      </c>
      <c r="W30" s="4">
        <f>SUM(W9:W29)</f>
        <v>180.83333333333331</v>
      </c>
      <c r="Z30" s="3">
        <f>SUM(Z9:Z29)</f>
        <v>16</v>
      </c>
      <c r="AA30" s="5">
        <f>SUM(AA9:AA29)</f>
        <v>88.75</v>
      </c>
      <c r="AB30" s="5"/>
      <c r="AD30" s="3">
        <f>SUM(AD9:AD29)</f>
        <v>6</v>
      </c>
      <c r="AE30" s="5">
        <f>SUM(AE9:AE29)</f>
        <v>18.75</v>
      </c>
      <c r="AF30" s="5"/>
      <c r="AG30" s="3">
        <f>SUM(AG9:AG29)</f>
        <v>93</v>
      </c>
      <c r="AH30" s="4">
        <f>SUM(AH9:AH29)</f>
        <v>776.97916666666674</v>
      </c>
    </row>
    <row r="31" spans="1:34" x14ac:dyDescent="0.25">
      <c r="F31" s="4"/>
      <c r="G31" s="4"/>
      <c r="J31" s="4"/>
      <c r="K31" s="4"/>
      <c r="M31" s="3"/>
      <c r="N31" s="3"/>
      <c r="O31" s="3"/>
      <c r="Q31" s="3"/>
      <c r="R31" s="3"/>
      <c r="S31" s="3"/>
      <c r="U31" s="3"/>
      <c r="V31" s="3"/>
      <c r="W31" s="3"/>
    </row>
    <row r="32" spans="1:34" x14ac:dyDescent="0.25">
      <c r="A32" s="2" t="s">
        <v>1</v>
      </c>
      <c r="B32" s="2"/>
      <c r="C32" s="1">
        <f>B30+F30+J30+N30+R30+V30+Z30+AD30</f>
        <v>93</v>
      </c>
    </row>
    <row r="33" spans="1:3" x14ac:dyDescent="0.25">
      <c r="A33" s="2" t="s">
        <v>0</v>
      </c>
      <c r="B33" s="2"/>
      <c r="C33" s="1">
        <f>C30+G30+K30+O30+S30+W30+AA30+AE30</f>
        <v>776.97916666666663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BUNDLE 9-SPAN. CEDAR 1.25"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VALVERDE CHAVERRI ROLANDO ERNESTO</dc:creator>
  <cp:lastModifiedBy>VALVERDE CHAVERRI ROLANDO ERNESTO</cp:lastModifiedBy>
  <dcterms:created xsi:type="dcterms:W3CDTF">2019-06-18T23:13:25Z</dcterms:created>
  <dcterms:modified xsi:type="dcterms:W3CDTF">2019-06-18T23:13:48Z</dcterms:modified>
</cp:coreProperties>
</file>